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Z:\09_生涯学習スポーツ課\●スポーツグループ\【②】アジア・アジアパラ競技大会推進室\39【チケット、グッズ】\01_チケット\02_企業・団体チケット販売\05_企業・団体申込用紙について\"/>
    </mc:Choice>
  </mc:AlternateContent>
  <xr:revisionPtr revIDLastSave="0" documentId="13_ncr:1_{FF841D8E-B368-4342-BB1E-F2FD3CC6F37F}" xr6:coauthVersionLast="47" xr6:coauthVersionMax="47" xr10:uidLastSave="{00000000-0000-0000-0000-000000000000}"/>
  <bookViews>
    <workbookView xWindow="-110" yWindow="-110" windowWidth="19420" windowHeight="11500" xr2:uid="{00000000-000D-0000-FFFF-FFFF00000000}"/>
  </bookViews>
  <sheets>
    <sheet name="団体・企業用アジア・パラ申込書" sheetId="10" r:id="rId1"/>
    <sheet name="競技スケジュール26.6.29現在" sheetId="21" r:id="rId2"/>
  </sheets>
  <definedNames>
    <definedName name="_xlnm.Print_Area" localSheetId="0">団体・企業用アジア・パラ申込書!$B$1:$BS$71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9" i="10" l="1"/>
  <c r="AV36" i="10"/>
  <c r="BH36" i="10"/>
  <c r="BH37" i="10"/>
  <c r="BH38" i="10"/>
  <c r="BH39" i="10"/>
  <c r="BH40" i="10"/>
  <c r="BH41" i="10"/>
  <c r="BH42" i="10"/>
  <c r="BH43" i="10"/>
  <c r="BH44" i="10"/>
  <c r="BH45" i="10"/>
  <c r="BH46" i="10"/>
  <c r="BH47" i="10"/>
  <c r="BH48" i="10"/>
  <c r="BH49" i="10"/>
  <c r="BH50" i="10"/>
  <c r="BH51" i="10"/>
  <c r="BH52" i="10"/>
  <c r="BH53" i="10"/>
  <c r="BH54" i="10"/>
  <c r="BH55" i="10"/>
  <c r="BH56" i="10"/>
  <c r="BH57" i="10"/>
  <c r="BH58" i="10"/>
  <c r="BH59" i="10"/>
  <c r="BB36" i="10"/>
  <c r="BB37" i="10"/>
  <c r="BB38" i="10"/>
  <c r="BB39" i="10"/>
  <c r="BB40" i="10"/>
  <c r="BB41" i="10"/>
  <c r="BB42" i="10"/>
  <c r="BB43" i="10"/>
  <c r="BB44" i="10"/>
  <c r="BB45" i="10"/>
  <c r="BB46" i="10"/>
  <c r="BB47" i="10"/>
  <c r="BB48" i="10"/>
  <c r="BB49" i="10"/>
  <c r="BB50" i="10"/>
  <c r="BB51" i="10"/>
  <c r="BB52" i="10"/>
  <c r="BB53" i="10"/>
  <c r="BB54" i="10"/>
  <c r="BB55" i="10"/>
  <c r="BB56" i="10"/>
  <c r="BB57" i="10"/>
  <c r="BB58" i="10"/>
  <c r="BB59" i="10"/>
  <c r="AV37" i="10"/>
  <c r="AV38" i="10"/>
  <c r="AV39" i="10"/>
  <c r="AV40" i="10"/>
  <c r="AV41" i="10"/>
  <c r="AV42" i="10"/>
  <c r="AV43" i="10"/>
  <c r="AV44" i="10"/>
  <c r="AV45" i="10"/>
  <c r="AV46" i="10"/>
  <c r="AV47" i="10"/>
  <c r="AV48" i="10"/>
  <c r="AV49" i="10"/>
  <c r="AV50" i="10"/>
  <c r="AV51" i="10"/>
  <c r="AV52" i="10"/>
  <c r="AV53" i="10"/>
  <c r="AV54" i="10"/>
  <c r="AV55" i="10"/>
  <c r="AV56" i="10"/>
  <c r="AV57" i="10"/>
  <c r="AV58" i="10"/>
  <c r="AV59" i="10"/>
  <c r="AB36" i="10"/>
  <c r="AB37" i="10"/>
  <c r="AB38" i="10"/>
  <c r="AB39" i="10"/>
  <c r="AB40" i="10"/>
  <c r="AB41" i="10"/>
  <c r="AB42" i="10"/>
  <c r="AB43" i="10"/>
  <c r="AB44" i="10"/>
  <c r="AB45" i="10"/>
  <c r="AB46" i="10"/>
  <c r="AB47" i="10"/>
  <c r="AB48" i="10"/>
  <c r="AB49" i="10"/>
  <c r="AB50" i="10"/>
  <c r="AB51" i="10"/>
  <c r="AB52" i="10"/>
  <c r="AB53" i="10"/>
  <c r="AB54" i="10"/>
  <c r="AB55" i="10"/>
  <c r="AB56" i="10"/>
  <c r="AB57" i="10"/>
  <c r="AB58" i="10"/>
  <c r="AB59" i="10"/>
  <c r="V36" i="10"/>
  <c r="V37" i="10"/>
  <c r="V38" i="10"/>
  <c r="V39" i="10"/>
  <c r="V40" i="10"/>
  <c r="V41" i="10"/>
  <c r="V42" i="10"/>
  <c r="V43" i="10"/>
  <c r="V44" i="10"/>
  <c r="V45" i="10"/>
  <c r="V46" i="10"/>
  <c r="V47" i="10"/>
  <c r="V48" i="10"/>
  <c r="V49" i="10"/>
  <c r="V50" i="10"/>
  <c r="V51" i="10"/>
  <c r="V52" i="10"/>
  <c r="V53" i="10"/>
  <c r="V54" i="10"/>
  <c r="V55" i="10"/>
  <c r="V56" i="10"/>
  <c r="V57" i="10"/>
  <c r="V58" i="10"/>
  <c r="V59" i="10"/>
  <c r="P36" i="10"/>
  <c r="P37" i="10"/>
  <c r="P38" i="10"/>
  <c r="P39" i="10"/>
  <c r="P40" i="10"/>
  <c r="P41" i="10"/>
  <c r="P42" i="10"/>
  <c r="P43" i="10"/>
  <c r="P44" i="10"/>
  <c r="P45" i="10"/>
  <c r="P46" i="10"/>
  <c r="P47" i="10"/>
  <c r="P48" i="10"/>
  <c r="P49" i="10"/>
  <c r="P50" i="10"/>
  <c r="P51" i="10"/>
  <c r="P52" i="10"/>
  <c r="P53" i="10"/>
  <c r="P54" i="10"/>
  <c r="P55" i="10"/>
  <c r="P56" i="10"/>
  <c r="P57" i="10"/>
  <c r="P58" i="10"/>
  <c r="P59" i="10"/>
  <c r="J36" i="10"/>
  <c r="J37" i="10"/>
  <c r="J38" i="10"/>
  <c r="J39" i="10"/>
  <c r="J40" i="10"/>
  <c r="J41" i="10"/>
  <c r="J42" i="10"/>
  <c r="J43" i="10"/>
  <c r="J44" i="10"/>
  <c r="J45" i="10"/>
  <c r="J46" i="10"/>
  <c r="J47" i="10"/>
  <c r="J48" i="10"/>
  <c r="J49" i="10"/>
  <c r="J50" i="10"/>
  <c r="J51" i="10"/>
  <c r="J52" i="10"/>
  <c r="J53" i="10"/>
  <c r="J54" i="10"/>
  <c r="J55" i="10"/>
  <c r="J56" i="10"/>
  <c r="J57" i="10"/>
  <c r="J58" i="10"/>
  <c r="J59" i="10"/>
  <c r="V68" i="10"/>
  <c r="AO68" i="10" s="1"/>
  <c r="BF68" i="10" s="1"/>
  <c r="BB35" i="10" l="1"/>
  <c r="P35" i="10"/>
  <c r="BH35" i="10"/>
  <c r="AV35" i="10"/>
  <c r="AB35" i="10"/>
  <c r="V35" i="10"/>
  <c r="J35" i="10"/>
  <c r="BN35" i="10" l="1"/>
  <c r="F66" i="10"/>
  <c r="V66" i="10"/>
  <c r="AW66" i="10" l="1"/>
  <c r="AN66" i="10"/>
  <c r="BH34" i="10"/>
  <c r="BB34" i="10"/>
  <c r="AV34" i="10"/>
  <c r="BN55" i="10" l="1"/>
  <c r="BN41" i="10"/>
  <c r="BN40" i="10"/>
  <c r="BN54" i="10"/>
  <c r="BN53" i="10"/>
  <c r="BN39" i="10"/>
  <c r="BN52" i="10"/>
  <c r="BN38" i="10"/>
  <c r="BN49" i="10"/>
  <c r="BN48" i="10"/>
  <c r="BN51" i="10"/>
  <c r="BN37" i="10"/>
  <c r="BN50" i="10"/>
  <c r="BN36" i="10"/>
  <c r="BN47" i="10"/>
  <c r="BN46" i="10"/>
  <c r="BN59" i="10"/>
  <c r="BN45" i="10"/>
  <c r="BN58" i="10"/>
  <c r="BN44" i="10"/>
  <c r="BN57" i="10"/>
  <c r="BN43" i="10"/>
  <c r="BN56" i="10"/>
  <c r="BN42" i="10"/>
  <c r="BN34" i="10"/>
  <c r="BF66" i="10" l="1"/>
  <c r="BF69" i="10" l="1"/>
</calcChain>
</file>

<file path=xl/sharedStrings.xml><?xml version="1.0" encoding="utf-8"?>
<sst xmlns="http://schemas.openxmlformats.org/spreadsheetml/2006/main" count="3428" uniqueCount="996">
  <si>
    <t>★お控えを必ず
保管ください</t>
    <rPh sb="2" eb="3">
      <t>ヒカ</t>
    </rPh>
    <rPh sb="5" eb="6">
      <t>カナラ</t>
    </rPh>
    <rPh sb="8" eb="10">
      <t>ホカン</t>
    </rPh>
    <phoneticPr fontId="3"/>
  </si>
  <si>
    <t>※担当者をご指名いただき、その方を通じてお手続きいただきますようお願いいたします。ご担当者様以外の申込についても受理いたしかねますのでご留意ください。</t>
    <rPh sb="42" eb="45">
      <t>タントウシャ</t>
    </rPh>
    <rPh sb="45" eb="46">
      <t>サマ</t>
    </rPh>
    <rPh sb="46" eb="48">
      <t>イガイ</t>
    </rPh>
    <rPh sb="49" eb="51">
      <t>モウシコミ</t>
    </rPh>
    <phoneticPr fontId="3"/>
  </si>
  <si>
    <t>下記、注意事項をご一読の上、お申し込みください。</t>
    <rPh sb="0" eb="2">
      <t>カキ</t>
    </rPh>
    <rPh sb="3" eb="5">
      <t>チュウイ</t>
    </rPh>
    <rPh sb="5" eb="7">
      <t>ジコウ</t>
    </rPh>
    <rPh sb="9" eb="11">
      <t>イチドク</t>
    </rPh>
    <rPh sb="12" eb="13">
      <t>ウエ</t>
    </rPh>
    <rPh sb="15" eb="16">
      <t>モウ</t>
    </rPh>
    <rPh sb="17" eb="18">
      <t>コ</t>
    </rPh>
    <phoneticPr fontId="4"/>
  </si>
  <si>
    <t>◇申込書１枚につき、複数セッション（最大25セッション）をお申込みいただけます。
チケッティングガイドに記載の各セッションのチケットコードをご入力ください。</t>
    <phoneticPr fontId="3"/>
  </si>
  <si>
    <t>≪ 申 込 欄 ≫</t>
    <rPh sb="2" eb="3">
      <t>サル</t>
    </rPh>
    <rPh sb="4" eb="5">
      <t>コ</t>
    </rPh>
    <rPh sb="6" eb="7">
      <t>ラン</t>
    </rPh>
    <phoneticPr fontId="4"/>
  </si>
  <si>
    <t>※以下太枠内に必要事項をご入力ください。</t>
    <rPh sb="1" eb="3">
      <t>イカ</t>
    </rPh>
    <rPh sb="13" eb="15">
      <t>ニュウリョク</t>
    </rPh>
    <phoneticPr fontId="3"/>
  </si>
  <si>
    <t>申 込 日</t>
    <rPh sb="0" eb="1">
      <t>サル</t>
    </rPh>
    <rPh sb="2" eb="3">
      <t>コ</t>
    </rPh>
    <rPh sb="4" eb="5">
      <t>ビ</t>
    </rPh>
    <phoneticPr fontId="4"/>
  </si>
  <si>
    <t>年</t>
    <rPh sb="0" eb="1">
      <t>ネン</t>
    </rPh>
    <phoneticPr fontId="3"/>
  </si>
  <si>
    <t>月</t>
    <rPh sb="0" eb="1">
      <t>ガツ</t>
    </rPh>
    <phoneticPr fontId="3"/>
  </si>
  <si>
    <t>日</t>
    <rPh sb="0" eb="1">
      <t>ニチ</t>
    </rPh>
    <phoneticPr fontId="3"/>
  </si>
  <si>
    <t>(</t>
    <phoneticPr fontId="3"/>
  </si>
  <si>
    <t>)</t>
    <phoneticPr fontId="3"/>
  </si>
  <si>
    <t>フリガナ</t>
    <phoneticPr fontId="4"/>
  </si>
  <si>
    <t>団体名または法人名</t>
    <phoneticPr fontId="3"/>
  </si>
  <si>
    <t>ご担当者名</t>
    <phoneticPr fontId="3"/>
  </si>
  <si>
    <t>ご　住　所</t>
    <rPh sb="2" eb="3">
      <t>ジュウ</t>
    </rPh>
    <rPh sb="4" eb="5">
      <t>ショ</t>
    </rPh>
    <phoneticPr fontId="4"/>
  </si>
  <si>
    <t>〒　　　    　</t>
    <phoneticPr fontId="4"/>
  </si>
  <si>
    <t>-</t>
    <phoneticPr fontId="3"/>
  </si>
  <si>
    <t>☎ＴＥＬ・携帯</t>
    <rPh sb="5" eb="7">
      <t>ケイタイ</t>
    </rPh>
    <phoneticPr fontId="4"/>
  </si>
  <si>
    <t>（</t>
    <phoneticPr fontId="3"/>
  </si>
  <si>
    <t>）</t>
    <phoneticPr fontId="3"/>
  </si>
  <si>
    <t xml:space="preserve"> E-mail</t>
    <phoneticPr fontId="3"/>
  </si>
  <si>
    <t>＠</t>
    <phoneticPr fontId="3"/>
  </si>
  <si>
    <t>F A X</t>
    <phoneticPr fontId="4"/>
  </si>
  <si>
    <t>チケット引取方法</t>
    <phoneticPr fontId="3"/>
  </si>
  <si>
    <t>電子チケット（PDF）となります。</t>
    <rPh sb="0" eb="2">
      <t>デンシ</t>
    </rPh>
    <phoneticPr fontId="3"/>
  </si>
  <si>
    <t>紹介自治体名</t>
    <phoneticPr fontId="3"/>
  </si>
  <si>
    <t>チケットの
ご利用目的</t>
    <rPh sb="7" eb="9">
      <t>リヨウ</t>
    </rPh>
    <rPh sb="9" eb="11">
      <t>モクテキ</t>
    </rPh>
    <phoneticPr fontId="3"/>
  </si>
  <si>
    <t>下記の選択肢（プルダウン）よりお選びください。</t>
    <phoneticPr fontId="3"/>
  </si>
  <si>
    <t>ご希望内容</t>
    <rPh sb="1" eb="3">
      <t>キボウ</t>
    </rPh>
    <rPh sb="3" eb="5">
      <t>ナイヨウ</t>
    </rPh>
    <phoneticPr fontId="3"/>
  </si>
  <si>
    <t>項目</t>
    <rPh sb="0" eb="2">
      <t>コウモク</t>
    </rPh>
    <phoneticPr fontId="3"/>
  </si>
  <si>
    <t>チケットコード</t>
  </si>
  <si>
    <t>競技名</t>
    <rPh sb="0" eb="3">
      <t>キョウギメイ</t>
    </rPh>
    <phoneticPr fontId="3"/>
  </si>
  <si>
    <t>日程（〇/〇（曜日）</t>
    <phoneticPr fontId="3"/>
  </si>
  <si>
    <t>開始時間</t>
    <rPh sb="0" eb="4">
      <t>カイシジカン</t>
    </rPh>
    <phoneticPr fontId="3"/>
  </si>
  <si>
    <t>会場名</t>
    <rPh sb="0" eb="3">
      <t>カイジョウメイ</t>
    </rPh>
    <phoneticPr fontId="3"/>
  </si>
  <si>
    <t>席種・商品名</t>
    <rPh sb="0" eb="2">
      <t>セキシュ</t>
    </rPh>
    <rPh sb="3" eb="6">
      <t>ショウヒンメイ</t>
    </rPh>
    <phoneticPr fontId="3"/>
  </si>
  <si>
    <t>合計枚数</t>
    <rPh sb="0" eb="2">
      <t>ゴウケイ</t>
    </rPh>
    <rPh sb="2" eb="4">
      <t>マイスウ</t>
    </rPh>
    <phoneticPr fontId="3"/>
  </si>
  <si>
    <t>内訳枚数</t>
    <phoneticPr fontId="3"/>
  </si>
  <si>
    <t>金額</t>
    <rPh sb="0" eb="2">
      <t>キンガク</t>
    </rPh>
    <phoneticPr fontId="3"/>
  </si>
  <si>
    <t>説明</t>
    <rPh sb="0" eb="2">
      <t>セツメイ</t>
    </rPh>
    <phoneticPr fontId="3"/>
  </si>
  <si>
    <t>チケッティングガイド記載の
チケットコードをご記入ください。</t>
  </si>
  <si>
    <t>チケットコードを入力いただくと、自動で反映されます。</t>
  </si>
  <si>
    <t>チケッティングガイド記載の
各セッション対象の席種をプルダウン（選択肢）からお選びください。
※対象席種以外の場合お取りすることはできません。</t>
    <rPh sb="32" eb="35">
      <t>センタクシ</t>
    </rPh>
    <rPh sb="39" eb="40">
      <t>エラ</t>
    </rPh>
    <rPh sb="48" eb="50">
      <t>タイショウ</t>
    </rPh>
    <rPh sb="50" eb="52">
      <t>セキシュ</t>
    </rPh>
    <rPh sb="52" eb="54">
      <t>イガイ</t>
    </rPh>
    <rPh sb="55" eb="57">
      <t>バアイ</t>
    </rPh>
    <rPh sb="58" eb="59">
      <t>ト</t>
    </rPh>
    <phoneticPr fontId="3"/>
  </si>
  <si>
    <t>一般単価</t>
    <rPh sb="0" eb="2">
      <t>イッパン</t>
    </rPh>
    <rPh sb="2" eb="4">
      <t>タンカ</t>
    </rPh>
    <phoneticPr fontId="3"/>
  </si>
  <si>
    <t>こども単価</t>
    <rPh sb="3" eb="5">
      <t>タンカ</t>
    </rPh>
    <phoneticPr fontId="3"/>
  </si>
  <si>
    <t>障がい者単価</t>
    <rPh sb="0" eb="1">
      <t>ショウ</t>
    </rPh>
    <rPh sb="3" eb="4">
      <t>シャ</t>
    </rPh>
    <rPh sb="4" eb="6">
      <t>タンカ</t>
    </rPh>
    <phoneticPr fontId="3"/>
  </si>
  <si>
    <t>例</t>
    <rPh sb="0" eb="1">
      <t>レイ</t>
    </rPh>
    <phoneticPr fontId="3"/>
  </si>
  <si>
    <t>ATH01</t>
    <phoneticPr fontId="3"/>
  </si>
  <si>
    <t>陸上競技</t>
    <phoneticPr fontId="3"/>
  </si>
  <si>
    <t>09/24（木）</t>
    <phoneticPr fontId="3"/>
  </si>
  <si>
    <t>名古屋市瑞穂公園陸上競技場</t>
    <phoneticPr fontId="3"/>
  </si>
  <si>
    <t>A席</t>
  </si>
  <si>
    <t>枚</t>
    <rPh sb="0" eb="1">
      <t>マイ</t>
    </rPh>
    <phoneticPr fontId="3"/>
  </si>
  <si>
    <t>円</t>
    <rPh sb="0" eb="1">
      <t>エン</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</si>
  <si>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</si>
  <si>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</si>
  <si>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</si>
  <si>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</si>
  <si>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</si>
  <si>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</si>
  <si>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</si>
  <si>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</si>
  <si>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</si>
  <si>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</si>
  <si>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⑪</t>
    <phoneticPr fontId="3"/>
  </si>
  <si>
    <t>⑫</t>
    <phoneticPr fontId="3"/>
  </si>
  <si>
    <t>⑬</t>
    <phoneticPr fontId="3"/>
  </si>
  <si>
    <t>⑭</t>
    <phoneticPr fontId="3"/>
  </si>
  <si>
    <t>⑮</t>
    <phoneticPr fontId="3"/>
  </si>
  <si>
    <t>⑯</t>
    <phoneticPr fontId="3"/>
  </si>
  <si>
    <t>⑰</t>
    <phoneticPr fontId="3"/>
  </si>
  <si>
    <t>⑱</t>
    <phoneticPr fontId="3"/>
  </si>
  <si>
    <t>⑲</t>
    <phoneticPr fontId="3"/>
  </si>
  <si>
    <t>⑳</t>
    <phoneticPr fontId="3"/>
  </si>
  <si>
    <t>㉑</t>
    <phoneticPr fontId="3"/>
  </si>
  <si>
    <t>㉒</t>
    <phoneticPr fontId="3"/>
  </si>
  <si>
    <t>㉓</t>
    <phoneticPr fontId="3"/>
  </si>
  <si>
    <t>㉔</t>
    <phoneticPr fontId="3"/>
  </si>
  <si>
    <t>㉕</t>
    <phoneticPr fontId="3"/>
  </si>
  <si>
    <t>※残席状況によってご用意できない場合があります。</t>
    <phoneticPr fontId="3"/>
  </si>
  <si>
    <t>※お申込み後の席種・枚数の変更は出来ません。</t>
    <phoneticPr fontId="3"/>
  </si>
  <si>
    <t>≪　以下　お申込み合計金額 欄　≫</t>
  </si>
  <si>
    <t>枚　数</t>
    <rPh sb="0" eb="1">
      <t>マイ</t>
    </rPh>
    <rPh sb="2" eb="3">
      <t>スウ</t>
    </rPh>
    <phoneticPr fontId="4"/>
  </si>
  <si>
    <t>合計コード数</t>
    <rPh sb="0" eb="2">
      <t>ゴウケイ</t>
    </rPh>
    <rPh sb="5" eb="6">
      <t>スウ</t>
    </rPh>
    <phoneticPr fontId="3"/>
  </si>
  <si>
    <t>合計枚数</t>
    <phoneticPr fontId="3"/>
  </si>
  <si>
    <t>内こども</t>
    <rPh sb="0" eb="1">
      <t>ウチ</t>
    </rPh>
    <phoneticPr fontId="3"/>
  </si>
  <si>
    <t>内障がい者</t>
    <rPh sb="0" eb="1">
      <t>ウチ</t>
    </rPh>
    <rPh sb="1" eb="2">
      <t>ショウ</t>
    </rPh>
    <rPh sb="4" eb="5">
      <t>シャ</t>
    </rPh>
    <phoneticPr fontId="3"/>
  </si>
  <si>
    <t>チケット合計金額</t>
    <rPh sb="4" eb="6">
      <t>ゴウケイ</t>
    </rPh>
    <phoneticPr fontId="3"/>
  </si>
  <si>
    <t>個</t>
    <rPh sb="0" eb="1">
      <t>コ</t>
    </rPh>
    <phoneticPr fontId="3"/>
  </si>
  <si>
    <t>枚</t>
    <phoneticPr fontId="3"/>
  </si>
  <si>
    <t>手数料</t>
    <rPh sb="0" eb="3">
      <t>テスウリョウ</t>
    </rPh>
    <phoneticPr fontId="4"/>
  </si>
  <si>
    <t>発券手数料</t>
    <rPh sb="0" eb="2">
      <t>ハッケン</t>
    </rPh>
    <rPh sb="2" eb="5">
      <t>テスウリョウ</t>
    </rPh>
    <phoneticPr fontId="3"/>
  </si>
  <si>
    <t>手数料合計金額</t>
    <rPh sb="0" eb="3">
      <t>テスウリョウ</t>
    </rPh>
    <rPh sb="3" eb="5">
      <t>ゴウケイ</t>
    </rPh>
    <phoneticPr fontId="3"/>
  </si>
  <si>
    <t>×</t>
    <phoneticPr fontId="3"/>
  </si>
  <si>
    <t>＝</t>
    <phoneticPr fontId="3"/>
  </si>
  <si>
    <t>円</t>
  </si>
  <si>
    <t>ご請求金額（合計）</t>
    <rPh sb="1" eb="5">
      <t>セイキュウキンガク</t>
    </rPh>
    <rPh sb="6" eb="8">
      <t>ゴウケイ</t>
    </rPh>
    <phoneticPr fontId="4"/>
  </si>
  <si>
    <t>【お問い合わせ先】</t>
    <rPh sb="2" eb="3">
      <t>ト</t>
    </rPh>
    <rPh sb="4" eb="5">
      <t>ア</t>
    </rPh>
    <rPh sb="7" eb="8">
      <t>サキ</t>
    </rPh>
    <phoneticPr fontId="4"/>
  </si>
  <si>
    <t>≪営業時間≫
10:00～17:00（土日祝祭日休業）</t>
    <phoneticPr fontId="3"/>
  </si>
  <si>
    <t>☎ 052-937-4300</t>
    <phoneticPr fontId="3"/>
  </si>
  <si>
    <t>担当</t>
    <rPh sb="0" eb="2">
      <t>タントウ</t>
    </rPh>
    <phoneticPr fontId="3"/>
  </si>
  <si>
    <t>愛知・名古屋アジア・アジアパラ競技大会2026　自治体チケット事務局 （チケットぴあ内）</t>
    <rPh sb="24" eb="27">
      <t>ジチタイ</t>
    </rPh>
    <rPh sb="42" eb="43">
      <t>ナイ</t>
    </rPh>
    <phoneticPr fontId="3"/>
  </si>
  <si>
    <t>e-mail</t>
    <phoneticPr fontId="3"/>
  </si>
  <si>
    <t>aichinagoya2026-localsales@pia.co.jp</t>
    <phoneticPr fontId="3"/>
  </si>
  <si>
    <t>#</t>
    <phoneticPr fontId="3"/>
  </si>
  <si>
    <t>競技名</t>
  </si>
  <si>
    <t>日付</t>
  </si>
  <si>
    <t>開始時間</t>
  </si>
  <si>
    <r>
      <t>AA</t>
    </r>
    <r>
      <rPr>
        <sz val="9"/>
        <color theme="1"/>
        <rFont val="ＭＳ Ｐゴシック"/>
        <family val="2"/>
        <charset val="128"/>
      </rPr>
      <t>席</t>
    </r>
    <rPh sb="2" eb="3">
      <t>セキ</t>
    </rPh>
    <phoneticPr fontId="3"/>
  </si>
  <si>
    <r>
      <t>A</t>
    </r>
    <r>
      <rPr>
        <sz val="9"/>
        <color theme="1"/>
        <rFont val="Meiryo UI"/>
        <family val="3"/>
        <charset val="128"/>
      </rPr>
      <t>席</t>
    </r>
    <rPh sb="1" eb="2">
      <t>セキ</t>
    </rPh>
    <phoneticPr fontId="3"/>
  </si>
  <si>
    <r>
      <t>B</t>
    </r>
    <r>
      <rPr>
        <sz val="9"/>
        <color theme="1"/>
        <rFont val="Meiryo UI"/>
        <family val="3"/>
        <charset val="128"/>
      </rPr>
      <t>席</t>
    </r>
    <rPh sb="1" eb="2">
      <t>セキ</t>
    </rPh>
    <phoneticPr fontId="3"/>
  </si>
  <si>
    <r>
      <t>C</t>
    </r>
    <r>
      <rPr>
        <sz val="9"/>
        <color theme="1"/>
        <rFont val="Meiryo UI"/>
        <family val="3"/>
        <charset val="128"/>
      </rPr>
      <t>席</t>
    </r>
    <rPh sb="1" eb="2">
      <t>セキ</t>
    </rPh>
    <phoneticPr fontId="3"/>
  </si>
  <si>
    <r>
      <t>D</t>
    </r>
    <r>
      <rPr>
        <sz val="9"/>
        <color theme="1"/>
        <rFont val="Meiryo UI"/>
        <family val="3"/>
        <charset val="128"/>
      </rPr>
      <t>席</t>
    </r>
    <rPh sb="1" eb="2">
      <t>セキ</t>
    </rPh>
    <phoneticPr fontId="3"/>
  </si>
  <si>
    <t>グランドチケット</t>
  </si>
  <si>
    <r>
      <rPr>
        <sz val="9"/>
        <color theme="1"/>
        <rFont val="Meiryo UI"/>
        <family val="3"/>
        <charset val="128"/>
      </rPr>
      <t>車いす席</t>
    </r>
    <rPh sb="0" eb="1">
      <t>クルマ</t>
    </rPh>
    <rPh sb="3" eb="4">
      <t>セキ</t>
    </rPh>
    <phoneticPr fontId="3"/>
  </si>
  <si>
    <r>
      <rPr>
        <sz val="9"/>
        <color theme="1"/>
        <rFont val="Meiryo"/>
        <family val="3"/>
        <charset val="128"/>
      </rPr>
      <t>子ども</t>
    </r>
    <rPh sb="0" eb="1">
      <t>コ</t>
    </rPh>
    <phoneticPr fontId="3"/>
  </si>
  <si>
    <r>
      <rPr>
        <sz val="9"/>
        <color theme="1"/>
        <rFont val="あ"/>
        <family val="3"/>
        <charset val="128"/>
      </rPr>
      <t>障がい者</t>
    </r>
    <phoneticPr fontId="3"/>
  </si>
  <si>
    <r>
      <rPr>
        <sz val="11"/>
        <color theme="1"/>
        <rFont val="ＭＳ Ｐゴシック"/>
        <family val="2"/>
        <charset val="128"/>
      </rPr>
      <t>アジア大会</t>
    </r>
    <rPh sb="3" eb="5">
      <t>タイカイ</t>
    </rPh>
    <phoneticPr fontId="3"/>
  </si>
  <si>
    <t>OOC01</t>
    <phoneticPr fontId="3"/>
  </si>
  <si>
    <t>開会式</t>
  </si>
  <si>
    <t>名古屋市瑞穂公園陸上競技場</t>
  </si>
  <si>
    <r>
      <t>09/19</t>
    </r>
    <r>
      <rPr>
        <sz val="11"/>
        <color theme="1"/>
        <rFont val="ＭＳ Ｐゴシック"/>
        <family val="2"/>
        <charset val="128"/>
      </rPr>
      <t>（土）</t>
    </r>
  </si>
  <si>
    <t>在庫なし</t>
  </si>
  <si>
    <t>OCC01</t>
  </si>
  <si>
    <t>閉会式</t>
  </si>
  <si>
    <r>
      <t>10/04</t>
    </r>
    <r>
      <rPr>
        <sz val="11"/>
        <color theme="1"/>
        <rFont val="ＭＳ Ｐゴシック"/>
        <family val="2"/>
        <charset val="128"/>
      </rPr>
      <t>（日）</t>
    </r>
  </si>
  <si>
    <t>SWM01</t>
  </si>
  <si>
    <t>水泳(競泳)</t>
  </si>
  <si>
    <t>東京アクアティクスセンター</t>
  </si>
  <si>
    <r>
      <t>09/20</t>
    </r>
    <r>
      <rPr>
        <sz val="11"/>
        <color theme="1"/>
        <rFont val="ＭＳ Ｐゴシック"/>
        <family val="2"/>
        <charset val="128"/>
      </rPr>
      <t>（日）</t>
    </r>
  </si>
  <si>
    <t>SWM02</t>
  </si>
  <si>
    <t>SWM03</t>
  </si>
  <si>
    <r>
      <t>09/21</t>
    </r>
    <r>
      <rPr>
        <sz val="11"/>
        <color theme="1"/>
        <rFont val="ＭＳ Ｐゴシック"/>
        <family val="2"/>
        <charset val="128"/>
      </rPr>
      <t>（月）</t>
    </r>
  </si>
  <si>
    <t>SWM04</t>
  </si>
  <si>
    <t>SWM05</t>
  </si>
  <si>
    <r>
      <t>09/22</t>
    </r>
    <r>
      <rPr>
        <sz val="11"/>
        <color theme="1"/>
        <rFont val="ＭＳ Ｐゴシック"/>
        <family val="2"/>
        <charset val="128"/>
      </rPr>
      <t>（火）</t>
    </r>
  </si>
  <si>
    <t>SWM06</t>
  </si>
  <si>
    <t>SWM07</t>
  </si>
  <si>
    <r>
      <t>09/23</t>
    </r>
    <r>
      <rPr>
        <sz val="11"/>
        <color theme="1"/>
        <rFont val="ＭＳ Ｐゴシック"/>
        <family val="2"/>
        <charset val="128"/>
      </rPr>
      <t>（水）</t>
    </r>
  </si>
  <si>
    <t>SWM08</t>
  </si>
  <si>
    <t>SWM09</t>
  </si>
  <si>
    <r>
      <t>09/24</t>
    </r>
    <r>
      <rPr>
        <sz val="11"/>
        <color theme="1"/>
        <rFont val="ＭＳ Ｐゴシック"/>
        <family val="2"/>
        <charset val="128"/>
      </rPr>
      <t>（木）</t>
    </r>
  </si>
  <si>
    <t>SWM10</t>
  </si>
  <si>
    <t>SWM11</t>
  </si>
  <si>
    <r>
      <t>09/25</t>
    </r>
    <r>
      <rPr>
        <sz val="11"/>
        <color theme="1"/>
        <rFont val="ＭＳ Ｐゴシック"/>
        <family val="2"/>
        <charset val="128"/>
      </rPr>
      <t>（金）</t>
    </r>
  </si>
  <si>
    <t>SWM12</t>
  </si>
  <si>
    <t>DIV01</t>
  </si>
  <si>
    <t>水泳(飛込)</t>
  </si>
  <si>
    <r>
      <t>09/26</t>
    </r>
    <r>
      <rPr>
        <sz val="11"/>
        <color theme="1"/>
        <rFont val="ＭＳ Ｐゴシック"/>
        <family val="2"/>
        <charset val="128"/>
      </rPr>
      <t>（土）</t>
    </r>
  </si>
  <si>
    <t>DIV02</t>
  </si>
  <si>
    <r>
      <t>09/27</t>
    </r>
    <r>
      <rPr>
        <sz val="11"/>
        <color theme="1"/>
        <rFont val="ＭＳ Ｐゴシック"/>
        <family val="2"/>
        <charset val="128"/>
      </rPr>
      <t>（日）</t>
    </r>
  </si>
  <si>
    <t>DIV03</t>
  </si>
  <si>
    <r>
      <t>09/28</t>
    </r>
    <r>
      <rPr>
        <sz val="11"/>
        <color theme="1"/>
        <rFont val="ＭＳ Ｐゴシック"/>
        <family val="2"/>
        <charset val="128"/>
      </rPr>
      <t>（月）</t>
    </r>
  </si>
  <si>
    <t>DIV04</t>
  </si>
  <si>
    <r>
      <t>09/29</t>
    </r>
    <r>
      <rPr>
        <sz val="11"/>
        <color theme="1"/>
        <rFont val="ＭＳ Ｐゴシック"/>
        <family val="2"/>
        <charset val="128"/>
      </rPr>
      <t>（火）</t>
    </r>
  </si>
  <si>
    <t>DIV05</t>
  </si>
  <si>
    <r>
      <t>09/30</t>
    </r>
    <r>
      <rPr>
        <sz val="11"/>
        <color theme="1"/>
        <rFont val="ＭＳ Ｐゴシック"/>
        <family val="2"/>
        <charset val="128"/>
      </rPr>
      <t>（水）</t>
    </r>
  </si>
  <si>
    <t>WPO01</t>
    <phoneticPr fontId="3"/>
  </si>
  <si>
    <t>水泳(水球)</t>
  </si>
  <si>
    <t>名古屋市総合体育館［レインボープール］</t>
  </si>
  <si>
    <t>09/20(日)</t>
  </si>
  <si>
    <t>WPO02</t>
  </si>
  <si>
    <t>09/21(月)</t>
  </si>
  <si>
    <t>WPO03</t>
  </si>
  <si>
    <t>09/22(火)</t>
  </si>
  <si>
    <t>WPO04</t>
  </si>
  <si>
    <t>09/23(水)</t>
  </si>
  <si>
    <t>WPO05</t>
  </si>
  <si>
    <t>09/24(木)</t>
  </si>
  <si>
    <t>WPO06</t>
  </si>
  <si>
    <t>名古屋市総合体育館［レインボープール］</t>
    <phoneticPr fontId="46"/>
  </si>
  <si>
    <t>09/26(土)</t>
  </si>
  <si>
    <t>WPO07</t>
  </si>
  <si>
    <t>09/27(日)</t>
  </si>
  <si>
    <t>WPO08</t>
  </si>
  <si>
    <t>09/28(月)</t>
  </si>
  <si>
    <t>WPO09</t>
  </si>
  <si>
    <t>09/29(火)</t>
  </si>
  <si>
    <t>WPO10</t>
  </si>
  <si>
    <t>09/30(水)</t>
  </si>
  <si>
    <t>WPO11</t>
  </si>
  <si>
    <t>10/1(木)</t>
  </si>
  <si>
    <t>WPO12</t>
  </si>
  <si>
    <t>10/2(金)</t>
  </si>
  <si>
    <t>WPO13</t>
  </si>
  <si>
    <t>10/3(土)</t>
  </si>
  <si>
    <t>SWA01</t>
  </si>
  <si>
    <t>水泳(アーティスティックスイミング)</t>
  </si>
  <si>
    <t>古橋廣之進記念浜松市総合水泳場[ToBiO]</t>
  </si>
  <si>
    <t>SWA02</t>
  </si>
  <si>
    <t>SWA03</t>
  </si>
  <si>
    <t>SWA04</t>
  </si>
  <si>
    <t>SWA05</t>
  </si>
  <si>
    <t>TAR01</t>
  </si>
  <si>
    <r>
      <rPr>
        <sz val="11"/>
        <color theme="1"/>
        <rFont val="ＭＳ Ｐゴシック"/>
        <family val="2"/>
        <charset val="128"/>
      </rPr>
      <t>アーチェリー</t>
    </r>
  </si>
  <si>
    <t>岡崎中央総合公園多目的広場</t>
  </si>
  <si>
    <t>販売なし</t>
  </si>
  <si>
    <t>TAR02</t>
  </si>
  <si>
    <t>TAR03</t>
  </si>
  <si>
    <t>TAR04</t>
  </si>
  <si>
    <t>TAR05</t>
  </si>
  <si>
    <t>TAR06</t>
  </si>
  <si>
    <r>
      <t>10/01</t>
    </r>
    <r>
      <rPr>
        <sz val="11"/>
        <color theme="1"/>
        <rFont val="ＭＳ Ｐゴシック"/>
        <family val="2"/>
        <charset val="128"/>
      </rPr>
      <t>（木）</t>
    </r>
  </si>
  <si>
    <t>TAR07</t>
  </si>
  <si>
    <r>
      <t>10/02</t>
    </r>
    <r>
      <rPr>
        <sz val="11"/>
        <color theme="1"/>
        <rFont val="ＭＳ Ｐゴシック"/>
        <family val="2"/>
        <charset val="128"/>
      </rPr>
      <t>（金）</t>
    </r>
  </si>
  <si>
    <t>TAR08</t>
  </si>
  <si>
    <r>
      <t>10/03</t>
    </r>
    <r>
      <rPr>
        <sz val="11"/>
        <color theme="1"/>
        <rFont val="ＭＳ Ｐゴシック"/>
        <family val="2"/>
        <charset val="128"/>
      </rPr>
      <t>（土）</t>
    </r>
  </si>
  <si>
    <t>ATH01</t>
  </si>
  <si>
    <r>
      <rPr>
        <sz val="11"/>
        <color theme="1"/>
        <rFont val="ＭＳ Ｐゴシック"/>
        <family val="2"/>
        <charset val="128"/>
      </rPr>
      <t>陸上競技</t>
    </r>
  </si>
  <si>
    <t>在庫なし</t>
    <rPh sb="0" eb="2">
      <t>ザイコ</t>
    </rPh>
    <phoneticPr fontId="3"/>
  </si>
  <si>
    <t>ATH02</t>
  </si>
  <si>
    <t>09/25(金)</t>
  </si>
  <si>
    <t>ATH03</t>
  </si>
  <si>
    <t>ATH04</t>
  </si>
  <si>
    <t>ATH05</t>
  </si>
  <si>
    <t>ATH06</t>
  </si>
  <si>
    <t>ATH07</t>
  </si>
  <si>
    <t>ATH08</t>
  </si>
  <si>
    <t>BDM01</t>
  </si>
  <si>
    <r>
      <rPr>
        <sz val="11"/>
        <color theme="1"/>
        <rFont val="ＭＳ Ｐゴシック"/>
        <family val="2"/>
        <charset val="128"/>
      </rPr>
      <t>バドミントン</t>
    </r>
  </si>
  <si>
    <t>一宮市総合体育館</t>
  </si>
  <si>
    <t>BDM02</t>
  </si>
  <si>
    <t>BDM03</t>
  </si>
  <si>
    <t>BDM04</t>
  </si>
  <si>
    <t>BDM05</t>
  </si>
  <si>
    <t>BDM06</t>
  </si>
  <si>
    <t>BDM07</t>
  </si>
  <si>
    <t>BDM08</t>
  </si>
  <si>
    <t>BDM09</t>
    <phoneticPr fontId="3"/>
  </si>
  <si>
    <t>BDM10</t>
  </si>
  <si>
    <t>BKB01</t>
  </si>
  <si>
    <r>
      <rPr>
        <sz val="11"/>
        <color theme="1"/>
        <rFont val="ＭＳ Ｐゴシック"/>
        <family val="2"/>
        <charset val="128"/>
      </rPr>
      <t>バスケットボール</t>
    </r>
  </si>
  <si>
    <t>愛知国際アリーナ</t>
  </si>
  <si>
    <r>
      <t>09/10</t>
    </r>
    <r>
      <rPr>
        <sz val="11"/>
        <color theme="1"/>
        <rFont val="ＭＳ Ｐゴシック"/>
        <family val="2"/>
        <charset val="128"/>
      </rPr>
      <t>（木）</t>
    </r>
  </si>
  <si>
    <t>BKB02</t>
  </si>
  <si>
    <r>
      <t>09/11</t>
    </r>
    <r>
      <rPr>
        <sz val="11"/>
        <color theme="1"/>
        <rFont val="ＭＳ Ｐゴシック"/>
        <family val="2"/>
        <charset val="128"/>
      </rPr>
      <t>（金）</t>
    </r>
  </si>
  <si>
    <t>BKB03</t>
  </si>
  <si>
    <r>
      <t>09/12</t>
    </r>
    <r>
      <rPr>
        <sz val="11"/>
        <color theme="1"/>
        <rFont val="ＭＳ Ｐゴシック"/>
        <family val="2"/>
        <charset val="128"/>
      </rPr>
      <t>（土）</t>
    </r>
  </si>
  <si>
    <t>BKB04</t>
  </si>
  <si>
    <r>
      <t>09/13</t>
    </r>
    <r>
      <rPr>
        <sz val="11"/>
        <color theme="1"/>
        <rFont val="ＭＳ Ｐゴシック"/>
        <family val="2"/>
        <charset val="128"/>
      </rPr>
      <t>（日）</t>
    </r>
  </si>
  <si>
    <t>BKB05</t>
  </si>
  <si>
    <r>
      <t>09/14</t>
    </r>
    <r>
      <rPr>
        <sz val="11"/>
        <color theme="1"/>
        <rFont val="ＭＳ Ｐゴシック"/>
        <family val="2"/>
        <charset val="128"/>
      </rPr>
      <t>（月）</t>
    </r>
  </si>
  <si>
    <t>BKB06</t>
  </si>
  <si>
    <r>
      <t>09/16</t>
    </r>
    <r>
      <rPr>
        <sz val="11"/>
        <color theme="1"/>
        <rFont val="ＭＳ Ｐゴシック"/>
        <family val="2"/>
        <charset val="128"/>
      </rPr>
      <t>（水）</t>
    </r>
  </si>
  <si>
    <t>BKB07</t>
  </si>
  <si>
    <r>
      <t>09/17</t>
    </r>
    <r>
      <rPr>
        <sz val="11"/>
        <color theme="1"/>
        <rFont val="ＭＳ Ｐゴシック"/>
        <family val="2"/>
        <charset val="128"/>
      </rPr>
      <t>（木）</t>
    </r>
  </si>
  <si>
    <t>BKB08</t>
  </si>
  <si>
    <r>
      <t>09/18</t>
    </r>
    <r>
      <rPr>
        <sz val="11"/>
        <color theme="1"/>
        <rFont val="ＭＳ Ｐゴシック"/>
        <family val="2"/>
        <charset val="128"/>
      </rPr>
      <t>（金）</t>
    </r>
  </si>
  <si>
    <t>BKB09</t>
  </si>
  <si>
    <t>BKB10</t>
  </si>
  <si>
    <t>BKB11</t>
  </si>
  <si>
    <t>BKB12</t>
  </si>
  <si>
    <t>BKB13</t>
  </si>
  <si>
    <t>BKB14</t>
  </si>
  <si>
    <t>BKB15</t>
  </si>
  <si>
    <t>BK301</t>
  </si>
  <si>
    <r>
      <t xml:space="preserve">3×3 </t>
    </r>
    <r>
      <rPr>
        <sz val="11"/>
        <color theme="1"/>
        <rFont val="ＭＳ Ｐゴシック"/>
        <family val="2"/>
        <charset val="128"/>
      </rPr>
      <t>バスケットボール</t>
    </r>
  </si>
  <si>
    <t>金城ふ頭駅前特設コート</t>
  </si>
  <si>
    <t>BK302</t>
  </si>
  <si>
    <t>BK303</t>
  </si>
  <si>
    <t>BK304</t>
  </si>
  <si>
    <t>BK305</t>
  </si>
  <si>
    <t>BK306</t>
  </si>
  <si>
    <t>BK307</t>
  </si>
  <si>
    <t>BK308</t>
  </si>
  <si>
    <t>BK309</t>
  </si>
  <si>
    <t>BK310</t>
  </si>
  <si>
    <t>BOX01</t>
  </si>
  <si>
    <r>
      <rPr>
        <sz val="11"/>
        <color theme="1"/>
        <rFont val="ＭＳ Ｐゴシック"/>
        <family val="2"/>
        <charset val="128"/>
      </rPr>
      <t>ボクシング</t>
    </r>
  </si>
  <si>
    <t>西尾市総合体育館</t>
  </si>
  <si>
    <t>BOX02</t>
  </si>
  <si>
    <t>BOX03</t>
  </si>
  <si>
    <t>BOX04</t>
  </si>
  <si>
    <t>BOX05</t>
  </si>
  <si>
    <t>BOX06</t>
  </si>
  <si>
    <t>BOX07</t>
  </si>
  <si>
    <t>BOX08</t>
  </si>
  <si>
    <t>BOX09</t>
  </si>
  <si>
    <t>BOX10</t>
  </si>
  <si>
    <t>BOX11</t>
  </si>
  <si>
    <t>BOX12</t>
  </si>
  <si>
    <t>BOX13</t>
  </si>
  <si>
    <t>BOX14</t>
  </si>
  <si>
    <t>BOX15</t>
  </si>
  <si>
    <t>BOX16</t>
  </si>
  <si>
    <t>BOX17</t>
  </si>
  <si>
    <t>BOX18</t>
  </si>
  <si>
    <t>BOX19</t>
  </si>
  <si>
    <t>BOX20</t>
  </si>
  <si>
    <t>CSP01</t>
  </si>
  <si>
    <t>カヌー・カヤック(スプリント)</t>
  </si>
  <si>
    <t>三好池カヌー競技場</t>
  </si>
  <si>
    <t>CSP02</t>
  </si>
  <si>
    <t>CSP03</t>
  </si>
  <si>
    <t>CSP04</t>
  </si>
  <si>
    <t>CSL01</t>
  </si>
  <si>
    <t>カヌー・カヤック(スラローム)</t>
  </si>
  <si>
    <t>矢作川カヌースラロームコース</t>
  </si>
  <si>
    <t>CSL02</t>
  </si>
  <si>
    <t>CSL03</t>
  </si>
  <si>
    <t>CSL04</t>
  </si>
  <si>
    <t>CTR01</t>
  </si>
  <si>
    <t>自転車競技(トラック)</t>
  </si>
  <si>
    <t>伊豆ベロドローム</t>
  </si>
  <si>
    <t>CTR02</t>
  </si>
  <si>
    <t>CTR03</t>
  </si>
  <si>
    <t>CTR04</t>
  </si>
  <si>
    <t>CRD01</t>
  </si>
  <si>
    <t>自転車競技(ロードレース)</t>
  </si>
  <si>
    <t>新城市内発着コース</t>
  </si>
  <si>
    <t>CRD02</t>
  </si>
  <si>
    <t>CRD03</t>
  </si>
  <si>
    <t>MTB01</t>
  </si>
  <si>
    <t>自転車競技(マウンテンバイク)</t>
  </si>
  <si>
    <t>小幡緑地</t>
  </si>
  <si>
    <t>MTB02</t>
  </si>
  <si>
    <t>BMX01</t>
  </si>
  <si>
    <t>自転車競技(BMXレーシング)</t>
  </si>
  <si>
    <t>名古屋競輪場ＢＭＸレースコース</t>
  </si>
  <si>
    <t>BMF01</t>
  </si>
  <si>
    <t>自転車競技(BMXフリースタイル)</t>
  </si>
  <si>
    <t>愛知県国際展示場[Aichi Sky Expo]</t>
  </si>
  <si>
    <t>BMF02</t>
  </si>
  <si>
    <t>EQU01</t>
  </si>
  <si>
    <r>
      <rPr>
        <sz val="11"/>
        <color theme="1"/>
        <rFont val="ＭＳ Ｐゴシック"/>
        <family val="2"/>
        <charset val="128"/>
      </rPr>
      <t>馬術</t>
    </r>
  </si>
  <si>
    <t>馬事公苑</t>
  </si>
  <si>
    <t>EQU02</t>
  </si>
  <si>
    <t>EQU03</t>
  </si>
  <si>
    <t>EQU04</t>
  </si>
  <si>
    <t>EQU05</t>
  </si>
  <si>
    <t>EQU06</t>
  </si>
  <si>
    <t>EQU07</t>
  </si>
  <si>
    <t>EQU08</t>
  </si>
  <si>
    <t>EQU09</t>
  </si>
  <si>
    <t>FEN01</t>
  </si>
  <si>
    <r>
      <rPr>
        <sz val="11"/>
        <color theme="1"/>
        <rFont val="ＭＳ Ｐゴシック"/>
        <family val="2"/>
        <charset val="128"/>
      </rPr>
      <t>フェンシング</t>
    </r>
  </si>
  <si>
    <t>FEN02</t>
  </si>
  <si>
    <t>FEN03</t>
  </si>
  <si>
    <t>FEN04</t>
  </si>
  <si>
    <t>FEN05</t>
  </si>
  <si>
    <t>FEN06</t>
  </si>
  <si>
    <t>FEN07</t>
  </si>
  <si>
    <t>FEN08</t>
  </si>
  <si>
    <t>FEN09</t>
  </si>
  <si>
    <t>FEN10</t>
  </si>
  <si>
    <t>FEN11</t>
  </si>
  <si>
    <t>FEN12</t>
  </si>
  <si>
    <t>FBL01</t>
  </si>
  <si>
    <r>
      <rPr>
        <sz val="11"/>
        <color theme="1"/>
        <rFont val="ＭＳ Ｐゴシック"/>
        <family val="2"/>
        <charset val="128"/>
      </rPr>
      <t>サッカー</t>
    </r>
  </si>
  <si>
    <t>小笠山総合運動公園エコパスタジアム</t>
  </si>
  <si>
    <t>受付対象外</t>
  </si>
  <si>
    <t>FBL02</t>
  </si>
  <si>
    <t>長居陸上競技場</t>
  </si>
  <si>
    <t>FBL03</t>
  </si>
  <si>
    <t>岐阜メモリアルセンター長良川競技場</t>
  </si>
  <si>
    <t>FBL04</t>
  </si>
  <si>
    <t>名古屋市港サッカー場</t>
  </si>
  <si>
    <t>FBL05</t>
  </si>
  <si>
    <t>名古屋市瑞穂公園ラグビー場</t>
  </si>
  <si>
    <r>
      <t>09/15</t>
    </r>
    <r>
      <rPr>
        <sz val="11"/>
        <color theme="1"/>
        <rFont val="ＭＳ Ｐゴシック"/>
        <family val="2"/>
        <charset val="128"/>
      </rPr>
      <t>（火）</t>
    </r>
  </si>
  <si>
    <t>FBL06</t>
  </si>
  <si>
    <t>FBL07</t>
    <phoneticPr fontId="3"/>
  </si>
  <si>
    <t>豊田スタジアム</t>
  </si>
  <si>
    <t>FBL08</t>
  </si>
  <si>
    <t>ウェーブスタジアム刈谷</t>
  </si>
  <si>
    <t>FBL09</t>
  </si>
  <si>
    <t>FBL10</t>
  </si>
  <si>
    <t>FBL11</t>
  </si>
  <si>
    <t>FBL12</t>
  </si>
  <si>
    <t>FBL13</t>
  </si>
  <si>
    <t>FBL14</t>
  </si>
  <si>
    <t>FBL15</t>
  </si>
  <si>
    <t>FBL16</t>
  </si>
  <si>
    <t>FBL17</t>
  </si>
  <si>
    <t>FBL18</t>
  </si>
  <si>
    <t>FBL19</t>
  </si>
  <si>
    <t>FBL20</t>
  </si>
  <si>
    <t>FBL21</t>
  </si>
  <si>
    <t>FBL22</t>
  </si>
  <si>
    <t>FBL23</t>
  </si>
  <si>
    <t>FBL24</t>
  </si>
  <si>
    <t>FBL25</t>
  </si>
  <si>
    <t>FBL26</t>
  </si>
  <si>
    <t>FBL27</t>
  </si>
  <si>
    <t>FBL28</t>
  </si>
  <si>
    <t>FBL29</t>
  </si>
  <si>
    <t>FBL30</t>
  </si>
  <si>
    <t>FBL31</t>
  </si>
  <si>
    <t>FBL32</t>
  </si>
  <si>
    <t>GLF01</t>
  </si>
  <si>
    <r>
      <rPr>
        <sz val="11"/>
        <color theme="1"/>
        <rFont val="ＭＳ Ｐゴシック"/>
        <family val="2"/>
        <charset val="128"/>
      </rPr>
      <t>ゴルフ</t>
    </r>
  </si>
  <si>
    <t>春日井カントリークラブ東コース</t>
  </si>
  <si>
    <t>GLF02</t>
  </si>
  <si>
    <t>GLF03</t>
  </si>
  <si>
    <t>GLF04</t>
  </si>
  <si>
    <t>GYM01</t>
    <phoneticPr fontId="3"/>
  </si>
  <si>
    <t>体操(体操)</t>
  </si>
  <si>
    <t>名古屋市総合体育館［レインボーホール］</t>
  </si>
  <si>
    <t>GYM02</t>
  </si>
  <si>
    <t>GYM03</t>
  </si>
  <si>
    <t>GYM04</t>
  </si>
  <si>
    <t>GYM05</t>
  </si>
  <si>
    <t>GYM06</t>
  </si>
  <si>
    <t>GTR01</t>
  </si>
  <si>
    <t>体操(トランポリン)</t>
  </si>
  <si>
    <t>GTR02</t>
  </si>
  <si>
    <t>GRY01</t>
  </si>
  <si>
    <t>体操(新体操)</t>
  </si>
  <si>
    <t>GRY02</t>
  </si>
  <si>
    <t>GRY03</t>
  </si>
  <si>
    <t>GRY04</t>
  </si>
  <si>
    <t>HBL01</t>
  </si>
  <si>
    <r>
      <rPr>
        <sz val="11"/>
        <color theme="1"/>
        <rFont val="ＭＳ Ｐゴシック"/>
        <family val="2"/>
        <charset val="128"/>
      </rPr>
      <t>ハンドボール</t>
    </r>
  </si>
  <si>
    <t>エントリオ</t>
  </si>
  <si>
    <t>HBL02</t>
  </si>
  <si>
    <t>春日井市総合体育館</t>
  </si>
  <si>
    <t>HBL03</t>
  </si>
  <si>
    <t>HBL04</t>
  </si>
  <si>
    <t>HBL05</t>
  </si>
  <si>
    <t>HBL06</t>
  </si>
  <si>
    <t>HBL07</t>
  </si>
  <si>
    <t>HBL08</t>
  </si>
  <si>
    <t>HBL09</t>
  </si>
  <si>
    <t>HBL10</t>
  </si>
  <si>
    <t>HBL11</t>
    <phoneticPr fontId="3"/>
  </si>
  <si>
    <t>HBL12</t>
  </si>
  <si>
    <t>HBL13</t>
  </si>
  <si>
    <t>HBL14</t>
  </si>
  <si>
    <t>HOC01</t>
  </si>
  <si>
    <r>
      <rPr>
        <sz val="11"/>
        <color theme="1"/>
        <rFont val="ＭＳ Ｐゴシック"/>
        <family val="2"/>
        <charset val="128"/>
      </rPr>
      <t>ホッケー</t>
    </r>
  </si>
  <si>
    <t>岐阜県グリーンスタジアム</t>
  </si>
  <si>
    <t>HOC02</t>
  </si>
  <si>
    <t>HOC03</t>
  </si>
  <si>
    <t>HOC04</t>
  </si>
  <si>
    <t>HOC05</t>
  </si>
  <si>
    <t>HOC06</t>
  </si>
  <si>
    <t>HOC07</t>
  </si>
  <si>
    <t>HOC08</t>
  </si>
  <si>
    <t>HOC09</t>
  </si>
  <si>
    <t>HOC10</t>
  </si>
  <si>
    <t>HOC11</t>
  </si>
  <si>
    <t>HOC12</t>
  </si>
  <si>
    <t>HOC13</t>
  </si>
  <si>
    <t>HOC14</t>
  </si>
  <si>
    <t>JUD01</t>
  </si>
  <si>
    <r>
      <rPr>
        <sz val="11"/>
        <color theme="1"/>
        <rFont val="ＭＳ Ｐゴシック"/>
        <family val="2"/>
        <charset val="128"/>
      </rPr>
      <t>柔道</t>
    </r>
  </si>
  <si>
    <t>JUD02</t>
  </si>
  <si>
    <t>JUD03</t>
  </si>
  <si>
    <t>JUD04</t>
  </si>
  <si>
    <t>JUD05</t>
  </si>
  <si>
    <t>JUD06</t>
  </si>
  <si>
    <t>JUD07</t>
  </si>
  <si>
    <t>JUD08</t>
  </si>
  <si>
    <t>MPN01</t>
  </si>
  <si>
    <r>
      <rPr>
        <sz val="11"/>
        <color theme="1"/>
        <rFont val="ＭＳ Ｐゴシック"/>
        <family val="2"/>
        <charset val="128"/>
      </rPr>
      <t>近代五種</t>
    </r>
  </si>
  <si>
    <t>安城市総合運動公園</t>
  </si>
  <si>
    <t>MPN02</t>
  </si>
  <si>
    <t>MPN03</t>
  </si>
  <si>
    <t>MPN04</t>
  </si>
  <si>
    <t>MPN05</t>
  </si>
  <si>
    <t>MPN06</t>
  </si>
  <si>
    <t>MPN07</t>
  </si>
  <si>
    <t>MPN08</t>
  </si>
  <si>
    <t>ROW01</t>
  </si>
  <si>
    <r>
      <rPr>
        <sz val="11"/>
        <color theme="1"/>
        <rFont val="ＭＳ Ｐゴシック"/>
        <family val="2"/>
        <charset val="128"/>
      </rPr>
      <t>ローイング</t>
    </r>
  </si>
  <si>
    <t>長良川国際レガッタコース</t>
  </si>
  <si>
    <t>ROW02</t>
  </si>
  <si>
    <r>
      <t>09/21</t>
    </r>
    <r>
      <rPr>
        <sz val="11"/>
        <color theme="1"/>
        <rFont val="ＭＳ Ｐゴシック"/>
        <family val="2"/>
        <charset val="128"/>
      </rPr>
      <t>（月）</t>
    </r>
    <rPh sb="6" eb="7">
      <t>ツキ</t>
    </rPh>
    <phoneticPr fontId="1"/>
  </si>
  <si>
    <t>ROW03</t>
  </si>
  <si>
    <r>
      <t>09/22</t>
    </r>
    <r>
      <rPr>
        <sz val="11"/>
        <color theme="1"/>
        <rFont val="ＭＳ Ｐゴシック"/>
        <family val="2"/>
        <charset val="128"/>
      </rPr>
      <t>（火）</t>
    </r>
    <rPh sb="6" eb="7">
      <t>ヒ</t>
    </rPh>
    <phoneticPr fontId="1"/>
  </si>
  <si>
    <t>ROW04</t>
  </si>
  <si>
    <r>
      <t>09/23</t>
    </r>
    <r>
      <rPr>
        <sz val="11"/>
        <color theme="1"/>
        <rFont val="ＭＳ Ｐゴシック"/>
        <family val="2"/>
        <charset val="128"/>
      </rPr>
      <t>（水）</t>
    </r>
    <rPh sb="6" eb="7">
      <t>ミズ</t>
    </rPh>
    <phoneticPr fontId="1"/>
  </si>
  <si>
    <t>ROW05</t>
  </si>
  <si>
    <r>
      <t>09/24</t>
    </r>
    <r>
      <rPr>
        <sz val="11"/>
        <color theme="1"/>
        <rFont val="ＭＳ Ｐゴシック"/>
        <family val="2"/>
        <charset val="128"/>
      </rPr>
      <t>（木）</t>
    </r>
    <rPh sb="6" eb="7">
      <t>キ</t>
    </rPh>
    <phoneticPr fontId="1"/>
  </si>
  <si>
    <t>RU701</t>
  </si>
  <si>
    <t>ラグビー(セブンス)</t>
  </si>
  <si>
    <t>RU702</t>
  </si>
  <si>
    <t>RU703</t>
  </si>
  <si>
    <t>SAL01</t>
  </si>
  <si>
    <r>
      <rPr>
        <sz val="11"/>
        <color theme="1"/>
        <rFont val="ＭＳ Ｐゴシック"/>
        <family val="2"/>
        <charset val="128"/>
      </rPr>
      <t>セーリング</t>
    </r>
  </si>
  <si>
    <t>海陽ヨットハーバー</t>
  </si>
  <si>
    <t>SAL02</t>
  </si>
  <si>
    <t>SAL03</t>
  </si>
  <si>
    <t>SAL04</t>
  </si>
  <si>
    <t>SAL05</t>
  </si>
  <si>
    <t>SAL06</t>
  </si>
  <si>
    <t>SAL07</t>
  </si>
  <si>
    <t>SAL08</t>
  </si>
  <si>
    <t>SAL09</t>
  </si>
  <si>
    <t>SAL10</t>
  </si>
  <si>
    <t>SAL11</t>
  </si>
  <si>
    <t>SAL12</t>
  </si>
  <si>
    <t>SAL13</t>
  </si>
  <si>
    <t>SAL14</t>
  </si>
  <si>
    <t>SAL15</t>
  </si>
  <si>
    <t>SHO01</t>
  </si>
  <si>
    <r>
      <rPr>
        <sz val="11"/>
        <color theme="1"/>
        <rFont val="ＭＳ Ｐゴシック"/>
        <family val="2"/>
        <charset val="128"/>
      </rPr>
      <t>射撃</t>
    </r>
  </si>
  <si>
    <t>愛知県総合射撃場</t>
  </si>
  <si>
    <t>SHO02</t>
  </si>
  <si>
    <t>SHO03</t>
  </si>
  <si>
    <t>SHO04</t>
  </si>
  <si>
    <t>SHO05</t>
  </si>
  <si>
    <t>SHO06</t>
  </si>
  <si>
    <t>SHO07</t>
  </si>
  <si>
    <t>SHO08</t>
  </si>
  <si>
    <t>SHO09</t>
  </si>
  <si>
    <t>SHO10</t>
  </si>
  <si>
    <t>SHO11</t>
  </si>
  <si>
    <t>SHO12</t>
  </si>
  <si>
    <t>TTE01</t>
  </si>
  <si>
    <r>
      <rPr>
        <sz val="11"/>
        <color theme="1"/>
        <rFont val="ＭＳ Ｐゴシック"/>
        <family val="2"/>
        <charset val="128"/>
      </rPr>
      <t>卓球</t>
    </r>
  </si>
  <si>
    <t>スカイホール豊田</t>
  </si>
  <si>
    <t>TTE02</t>
  </si>
  <si>
    <t>TTE03</t>
  </si>
  <si>
    <t>TTE04</t>
  </si>
  <si>
    <t>TTE05</t>
  </si>
  <si>
    <t>TTE06</t>
  </si>
  <si>
    <t>TTE07</t>
  </si>
  <si>
    <t>TTE08</t>
  </si>
  <si>
    <t>TTE09</t>
  </si>
  <si>
    <t>TTE10</t>
  </si>
  <si>
    <t>TTE11</t>
  </si>
  <si>
    <t>TTE12</t>
  </si>
  <si>
    <t>TTE13</t>
  </si>
  <si>
    <t>TTE14</t>
  </si>
  <si>
    <t>TTE15</t>
  </si>
  <si>
    <t>TTE16</t>
  </si>
  <si>
    <t>TKW01</t>
  </si>
  <si>
    <r>
      <rPr>
        <sz val="11"/>
        <color theme="1"/>
        <rFont val="ＭＳ Ｐゴシック"/>
        <family val="2"/>
        <charset val="128"/>
      </rPr>
      <t>テコンドー</t>
    </r>
  </si>
  <si>
    <t>豊橋市総合体育館</t>
  </si>
  <si>
    <t>TKW02</t>
  </si>
  <si>
    <t>TKW03</t>
  </si>
  <si>
    <t>TEN01</t>
  </si>
  <si>
    <r>
      <rPr>
        <sz val="11"/>
        <color theme="1"/>
        <rFont val="ＭＳ Ｐゴシック"/>
        <family val="2"/>
        <charset val="128"/>
      </rPr>
      <t>テニス</t>
    </r>
  </si>
  <si>
    <t>名古屋市東山公園テニスセンター</t>
  </si>
  <si>
    <t>TEN02</t>
  </si>
  <si>
    <t>TEN03</t>
  </si>
  <si>
    <t>TEN04</t>
  </si>
  <si>
    <t>TEN05</t>
  </si>
  <si>
    <t>TEN06</t>
  </si>
  <si>
    <t>TEN07</t>
  </si>
  <si>
    <t>TST01</t>
  </si>
  <si>
    <r>
      <rPr>
        <sz val="11"/>
        <color theme="1"/>
        <rFont val="ＭＳ Ｐゴシック"/>
        <family val="2"/>
        <charset val="128"/>
      </rPr>
      <t>ソフトテニス</t>
    </r>
  </si>
  <si>
    <t>TST02</t>
  </si>
  <si>
    <t>TST03</t>
  </si>
  <si>
    <t>TST04</t>
  </si>
  <si>
    <t>TST05</t>
  </si>
  <si>
    <t>TRI01</t>
  </si>
  <si>
    <r>
      <rPr>
        <sz val="11"/>
        <color theme="1"/>
        <rFont val="ＭＳ Ｐゴシック"/>
        <family val="2"/>
        <charset val="128"/>
      </rPr>
      <t>トライアスロン</t>
    </r>
  </si>
  <si>
    <t>蒲郡市内特設コース</t>
  </si>
  <si>
    <t>TRI02</t>
  </si>
  <si>
    <t>VVO01</t>
  </si>
  <si>
    <r>
      <rPr>
        <sz val="11"/>
        <color theme="1"/>
        <rFont val="ＭＳ Ｐゴシック"/>
        <family val="2"/>
        <charset val="128"/>
      </rPr>
      <t>バレーボール</t>
    </r>
  </si>
  <si>
    <t>小牧市スポーツ公園総合体育館</t>
  </si>
  <si>
    <t>VVO02</t>
  </si>
  <si>
    <t>岡崎中央総合公園総合体育館</t>
  </si>
  <si>
    <t>VVO03</t>
  </si>
  <si>
    <t>VVO04</t>
  </si>
  <si>
    <t>VVO05</t>
  </si>
  <si>
    <t>VVO06</t>
  </si>
  <si>
    <t>VVO07</t>
  </si>
  <si>
    <t>VVO08</t>
  </si>
  <si>
    <t>VVO09</t>
  </si>
  <si>
    <t>VVO10</t>
  </si>
  <si>
    <t>VVO11</t>
  </si>
  <si>
    <t>VVO12</t>
  </si>
  <si>
    <t>VVO13</t>
  </si>
  <si>
    <t>VVO14</t>
  </si>
  <si>
    <t>VVO15</t>
  </si>
  <si>
    <t>VVO16</t>
  </si>
  <si>
    <t>VVO17</t>
  </si>
  <si>
    <t>VVO18</t>
  </si>
  <si>
    <t>VVO19</t>
  </si>
  <si>
    <t>VVO20</t>
  </si>
  <si>
    <t>VVO21</t>
  </si>
  <si>
    <t>VVO22</t>
  </si>
  <si>
    <t>VVO23</t>
  </si>
  <si>
    <t>VVO24</t>
  </si>
  <si>
    <t>VBV01</t>
  </si>
  <si>
    <t>ビーチバレーボール</t>
  </si>
  <si>
    <t>碧南緑地ビーチコート</t>
  </si>
  <si>
    <t>VBV02</t>
  </si>
  <si>
    <t>VBV03</t>
  </si>
  <si>
    <t>VBV04</t>
  </si>
  <si>
    <t>VBV05</t>
  </si>
  <si>
    <t>VBV06</t>
  </si>
  <si>
    <t>VBV07</t>
  </si>
  <si>
    <t>VBV08</t>
  </si>
  <si>
    <t>VBV09</t>
  </si>
  <si>
    <t>VBV10</t>
  </si>
  <si>
    <t>VBV11</t>
  </si>
  <si>
    <t>VBV12</t>
  </si>
  <si>
    <t>VBV13</t>
  </si>
  <si>
    <t>VBV14</t>
  </si>
  <si>
    <t>WLF01</t>
  </si>
  <si>
    <r>
      <rPr>
        <sz val="11"/>
        <color theme="1"/>
        <rFont val="ＭＳ Ｐゴシック"/>
        <family val="2"/>
        <charset val="128"/>
      </rPr>
      <t>ウエイトリフティング</t>
    </r>
  </si>
  <si>
    <t>名古屋市中小企業振興会館</t>
  </si>
  <si>
    <t>WLF02</t>
  </si>
  <si>
    <t>WLF03</t>
  </si>
  <si>
    <t>WLF04</t>
  </si>
  <si>
    <t>WLF05</t>
  </si>
  <si>
    <t>WLF06</t>
  </si>
  <si>
    <t>WLF07</t>
  </si>
  <si>
    <t>WLF08</t>
  </si>
  <si>
    <t>WLF09</t>
  </si>
  <si>
    <t>WLF10</t>
  </si>
  <si>
    <t>WLF11</t>
  </si>
  <si>
    <t>WLF12</t>
  </si>
  <si>
    <t>WLF13</t>
  </si>
  <si>
    <t>WLF14</t>
  </si>
  <si>
    <t>WRE01</t>
  </si>
  <si>
    <r>
      <rPr>
        <sz val="11"/>
        <color theme="1"/>
        <rFont val="ＭＳ Ｐゴシック"/>
        <family val="2"/>
        <charset val="128"/>
      </rPr>
      <t>レスリング</t>
    </r>
  </si>
  <si>
    <t>名古屋市稲永スポーツセンター</t>
  </si>
  <si>
    <t>WRE02</t>
  </si>
  <si>
    <t>WRE03</t>
  </si>
  <si>
    <t>WRE04</t>
  </si>
  <si>
    <t>WRE05</t>
  </si>
  <si>
    <t>WRE06</t>
  </si>
  <si>
    <t>WRE07</t>
  </si>
  <si>
    <t>WRE08</t>
  </si>
  <si>
    <t>BKG01</t>
  </si>
  <si>
    <r>
      <rPr>
        <sz val="11"/>
        <color theme="1"/>
        <rFont val="ＭＳ Ｐゴシック"/>
        <family val="2"/>
        <charset val="128"/>
      </rPr>
      <t>ブレイキン</t>
    </r>
  </si>
  <si>
    <t>BKG02</t>
  </si>
  <si>
    <t>SKB01</t>
  </si>
  <si>
    <r>
      <rPr>
        <sz val="11"/>
        <color theme="1"/>
        <rFont val="ＭＳ Ｐゴシック"/>
        <family val="2"/>
        <charset val="128"/>
      </rPr>
      <t>スケートボード</t>
    </r>
  </si>
  <si>
    <t>SKB02</t>
  </si>
  <si>
    <t>SKB03</t>
  </si>
  <si>
    <t>SKB04</t>
  </si>
  <si>
    <t>CLB01</t>
  </si>
  <si>
    <r>
      <rPr>
        <sz val="11"/>
        <color theme="1"/>
        <rFont val="ＭＳ Ｐゴシック"/>
        <family val="2"/>
        <charset val="128"/>
      </rPr>
      <t>スポーツクライミング</t>
    </r>
  </si>
  <si>
    <t>名古屋市国際展示場[ポートメッセなごや]第1展示館</t>
  </si>
  <si>
    <t>CLB02</t>
  </si>
  <si>
    <t>CLB03</t>
  </si>
  <si>
    <t>CLB04</t>
  </si>
  <si>
    <t>CLB05</t>
  </si>
  <si>
    <t>CLB06</t>
  </si>
  <si>
    <t>SRF01</t>
  </si>
  <si>
    <r>
      <rPr>
        <sz val="11"/>
        <color theme="1"/>
        <rFont val="ＭＳ Ｐゴシック"/>
        <family val="2"/>
        <charset val="128"/>
      </rPr>
      <t>サーフィン</t>
    </r>
  </si>
  <si>
    <t>田原市赤羽根町大石海岸［太平洋ロングビーチ］</t>
  </si>
  <si>
    <t>KUR01</t>
  </si>
  <si>
    <t>コンバットスポーツ(クラッシュ)</t>
  </si>
  <si>
    <t>愛知県武道館</t>
  </si>
  <si>
    <t>KUR02</t>
  </si>
  <si>
    <t>KUR03</t>
  </si>
  <si>
    <t>WSU01</t>
  </si>
  <si>
    <r>
      <rPr>
        <sz val="11"/>
        <color theme="1"/>
        <rFont val="ＭＳ Ｐゴシック"/>
        <family val="2"/>
        <charset val="128"/>
      </rPr>
      <t>武術太極拳</t>
    </r>
  </si>
  <si>
    <t>WSU02</t>
  </si>
  <si>
    <t>WSU03</t>
  </si>
  <si>
    <t>WSU04</t>
  </si>
  <si>
    <t>WSU05</t>
  </si>
  <si>
    <t>WSU06</t>
  </si>
  <si>
    <t>WSU07</t>
  </si>
  <si>
    <t>WSU08</t>
  </si>
  <si>
    <t>WSU09</t>
  </si>
  <si>
    <t>SEW01</t>
  </si>
  <si>
    <r>
      <rPr>
        <sz val="11"/>
        <color theme="1"/>
        <rFont val="ＭＳ Ｐゴシック"/>
        <family val="2"/>
        <charset val="128"/>
      </rPr>
      <t>セパタクロー</t>
    </r>
  </si>
  <si>
    <t>名古屋市瑞穂公園体育館</t>
  </si>
  <si>
    <t>SEW02</t>
  </si>
  <si>
    <t>SEW03</t>
  </si>
  <si>
    <t>SEW04</t>
  </si>
  <si>
    <t>SEW05</t>
  </si>
  <si>
    <t>SEW06</t>
  </si>
  <si>
    <t>SEW07</t>
  </si>
  <si>
    <t>SEW08</t>
  </si>
  <si>
    <t>SEW09</t>
  </si>
  <si>
    <t>SEW10</t>
  </si>
  <si>
    <t>SEW11</t>
  </si>
  <si>
    <t>SEW12</t>
  </si>
  <si>
    <t>SEW13</t>
  </si>
  <si>
    <t>SEW14</t>
  </si>
  <si>
    <t>SEW15</t>
  </si>
  <si>
    <t>SEW16</t>
  </si>
  <si>
    <t>SEW17</t>
  </si>
  <si>
    <t>SEW18</t>
  </si>
  <si>
    <t>SEW19</t>
  </si>
  <si>
    <t>SEW20</t>
  </si>
  <si>
    <t>SEW21</t>
  </si>
  <si>
    <t>SEW22</t>
  </si>
  <si>
    <t>SEW23</t>
  </si>
  <si>
    <t>SEW24</t>
  </si>
  <si>
    <t>JJI01</t>
  </si>
  <si>
    <t>コンバットスポーツ(柔術)</t>
  </si>
  <si>
    <t>JJI02</t>
  </si>
  <si>
    <t>JJI03</t>
  </si>
  <si>
    <t>KAB01</t>
  </si>
  <si>
    <r>
      <rPr>
        <sz val="11"/>
        <color theme="1"/>
        <rFont val="ＭＳ Ｐゴシック"/>
        <family val="2"/>
        <charset val="128"/>
      </rPr>
      <t>カバディ</t>
    </r>
  </si>
  <si>
    <t>東海市民体育館</t>
  </si>
  <si>
    <t>KAB02</t>
  </si>
  <si>
    <t>KAB03</t>
  </si>
  <si>
    <t>KAB04</t>
  </si>
  <si>
    <t>KAB05</t>
  </si>
  <si>
    <t>KAB06</t>
  </si>
  <si>
    <t>KAB07</t>
  </si>
  <si>
    <t>KAB08</t>
  </si>
  <si>
    <t>KAB09</t>
  </si>
  <si>
    <t>KAB10</t>
  </si>
  <si>
    <t>KAB11</t>
  </si>
  <si>
    <t>KAB12</t>
  </si>
  <si>
    <t>BBL01</t>
  </si>
  <si>
    <r>
      <rPr>
        <sz val="11"/>
        <color theme="1"/>
        <rFont val="ＭＳ Ｐゴシック"/>
        <family val="2"/>
        <charset val="128"/>
      </rPr>
      <t>野球</t>
    </r>
  </si>
  <si>
    <t>岡崎中央総合公園野球場</t>
  </si>
  <si>
    <t>BBL02</t>
  </si>
  <si>
    <t>豊橋市民球場</t>
  </si>
  <si>
    <t>BBL03</t>
  </si>
  <si>
    <t>BBL04</t>
  </si>
  <si>
    <t>BBL05</t>
  </si>
  <si>
    <t>BBL06</t>
  </si>
  <si>
    <t>BBL07</t>
  </si>
  <si>
    <t>BBL08</t>
  </si>
  <si>
    <t>BBL09</t>
  </si>
  <si>
    <t>BBL10</t>
  </si>
  <si>
    <t>BBL11</t>
  </si>
  <si>
    <t>BBL12</t>
  </si>
  <si>
    <t>BBL13</t>
  </si>
  <si>
    <t>BBL14</t>
  </si>
  <si>
    <t>BBL15</t>
  </si>
  <si>
    <t>BBL16</t>
  </si>
  <si>
    <t>BBL17</t>
  </si>
  <si>
    <t>BBL18</t>
  </si>
  <si>
    <t>BBL19</t>
  </si>
  <si>
    <r>
      <rPr>
        <sz val="11"/>
        <color theme="1"/>
        <rFont val="ＭＳ Ｐゴシック"/>
        <family val="2"/>
        <charset val="128"/>
      </rPr>
      <t>野球</t>
    </r>
    <phoneticPr fontId="3"/>
  </si>
  <si>
    <t>BBL20</t>
  </si>
  <si>
    <t>BBL21</t>
  </si>
  <si>
    <t>BBL22</t>
  </si>
  <si>
    <t>SBL01</t>
  </si>
  <si>
    <r>
      <rPr>
        <sz val="11"/>
        <color theme="1"/>
        <rFont val="ＭＳ Ｐゴシック"/>
        <family val="2"/>
        <charset val="128"/>
      </rPr>
      <t>ソフトボール</t>
    </r>
  </si>
  <si>
    <t>安城市総合運動公園ソフトボール場</t>
  </si>
  <si>
    <t>SBL02</t>
  </si>
  <si>
    <t>SBL03</t>
  </si>
  <si>
    <t>SBL04</t>
  </si>
  <si>
    <t>SBL05</t>
  </si>
  <si>
    <t>SBL06</t>
  </si>
  <si>
    <t>SBL07</t>
  </si>
  <si>
    <t>SBL08</t>
  </si>
  <si>
    <t>SBL09</t>
  </si>
  <si>
    <t>KTE01</t>
  </si>
  <si>
    <r>
      <rPr>
        <sz val="11"/>
        <color theme="1"/>
        <rFont val="ＭＳ Ｐゴシック"/>
        <family val="2"/>
        <charset val="128"/>
      </rPr>
      <t>空手</t>
    </r>
  </si>
  <si>
    <t>KTE02</t>
  </si>
  <si>
    <t>KTE03</t>
  </si>
  <si>
    <t>KTE04</t>
  </si>
  <si>
    <t>ELS01</t>
  </si>
  <si>
    <r>
      <t>E</t>
    </r>
    <r>
      <rPr>
        <sz val="11"/>
        <color theme="1"/>
        <rFont val="ＭＳ Ｐゴシック"/>
        <family val="2"/>
        <charset val="128"/>
      </rPr>
      <t>スポーツ</t>
    </r>
  </si>
  <si>
    <t>ELS02</t>
  </si>
  <si>
    <t>ELS03</t>
  </si>
  <si>
    <r>
      <rPr>
        <sz val="11"/>
        <color rgb="FF000000"/>
        <rFont val="Arial"/>
        <family val="2"/>
      </rPr>
      <t>09/24</t>
    </r>
    <r>
      <rPr>
        <sz val="11"/>
        <color rgb="FF000000"/>
        <rFont val="ＭＳ Ｐゴシック"/>
        <family val="3"/>
        <charset val="128"/>
      </rPr>
      <t>（木）</t>
    </r>
  </si>
  <si>
    <t>ELS04</t>
  </si>
  <si>
    <r>
      <rPr>
        <sz val="11"/>
        <color rgb="FF000000"/>
        <rFont val="Arial"/>
        <family val="2"/>
      </rPr>
      <t>09/25</t>
    </r>
    <r>
      <rPr>
        <sz val="11"/>
        <color rgb="FF000000"/>
        <rFont val="ＭＳ Ｐゴシック"/>
        <family val="3"/>
        <charset val="128"/>
      </rPr>
      <t>（金）</t>
    </r>
  </si>
  <si>
    <t>ELS05</t>
  </si>
  <si>
    <r>
      <rPr>
        <sz val="11"/>
        <color rgb="FF000000"/>
        <rFont val="Arial"/>
        <family val="2"/>
      </rPr>
      <t>09/26</t>
    </r>
    <r>
      <rPr>
        <sz val="11"/>
        <color rgb="FF000000"/>
        <rFont val="ＭＳ Ｐゴシック"/>
        <family val="3"/>
        <charset val="128"/>
      </rPr>
      <t>（土）</t>
    </r>
  </si>
  <si>
    <t>ELS06</t>
  </si>
  <si>
    <t>ELS07</t>
  </si>
  <si>
    <r>
      <rPr>
        <sz val="11"/>
        <color rgb="FF000000"/>
        <rFont val="Arial"/>
        <family val="2"/>
      </rPr>
      <t>09/27</t>
    </r>
    <r>
      <rPr>
        <sz val="11"/>
        <color rgb="FF000000"/>
        <rFont val="ＭＳ Ｐゴシック"/>
        <family val="3"/>
        <charset val="128"/>
      </rPr>
      <t>（日）</t>
    </r>
  </si>
  <si>
    <t>ELS08</t>
  </si>
  <si>
    <r>
      <rPr>
        <sz val="11"/>
        <color rgb="FF000000"/>
        <rFont val="Arial"/>
        <family val="2"/>
      </rPr>
      <t>09/28</t>
    </r>
    <r>
      <rPr>
        <sz val="11"/>
        <color rgb="FF000000"/>
        <rFont val="ＭＳ Ｐゴシック"/>
        <family val="3"/>
        <charset val="128"/>
      </rPr>
      <t>（月）</t>
    </r>
  </si>
  <si>
    <t>ELS09</t>
  </si>
  <si>
    <r>
      <rPr>
        <sz val="11"/>
        <color rgb="FF000000"/>
        <rFont val="Arial"/>
        <family val="2"/>
      </rPr>
      <t>09/29</t>
    </r>
    <r>
      <rPr>
        <sz val="11"/>
        <color rgb="FF000000"/>
        <rFont val="ＭＳ Ｐゴシック"/>
        <family val="3"/>
        <charset val="128"/>
      </rPr>
      <t>（火）</t>
    </r>
  </si>
  <si>
    <t>ELS10</t>
  </si>
  <si>
    <r>
      <rPr>
        <sz val="11"/>
        <color rgb="FF000000"/>
        <rFont val="Arial"/>
        <family val="2"/>
      </rPr>
      <t>09/30</t>
    </r>
    <r>
      <rPr>
        <sz val="11"/>
        <color rgb="FF000000"/>
        <rFont val="ＭＳ Ｐゴシック"/>
        <family val="3"/>
        <charset val="128"/>
      </rPr>
      <t>（水）</t>
    </r>
  </si>
  <si>
    <t>ELS11</t>
  </si>
  <si>
    <r>
      <rPr>
        <sz val="11"/>
        <color rgb="FF000000"/>
        <rFont val="Arial"/>
        <family val="2"/>
      </rPr>
      <t>10/1</t>
    </r>
    <r>
      <rPr>
        <sz val="11"/>
        <color rgb="FF000000"/>
        <rFont val="ＭＳ Ｐゴシック"/>
        <family val="3"/>
        <charset val="128"/>
      </rPr>
      <t>（木）</t>
    </r>
  </si>
  <si>
    <t>ELS12</t>
  </si>
  <si>
    <r>
      <rPr>
        <sz val="11"/>
        <color rgb="FF000000"/>
        <rFont val="Arial"/>
        <family val="2"/>
      </rPr>
      <t>10/2</t>
    </r>
    <r>
      <rPr>
        <sz val="11"/>
        <color rgb="FF000000"/>
        <rFont val="ＭＳ Ｐゴシック"/>
        <family val="3"/>
        <charset val="128"/>
      </rPr>
      <t>（金）</t>
    </r>
  </si>
  <si>
    <t>SQU01</t>
  </si>
  <si>
    <r>
      <rPr>
        <sz val="11"/>
        <color theme="1"/>
        <rFont val="ＭＳ Ｐゴシック"/>
        <family val="2"/>
        <charset val="128"/>
      </rPr>
      <t>スカッシュ</t>
    </r>
  </si>
  <si>
    <t>名古屋金城ふ頭アリーナ</t>
  </si>
  <si>
    <t>SQU02</t>
  </si>
  <si>
    <t>SQU03</t>
  </si>
  <si>
    <t>SQU04</t>
  </si>
  <si>
    <t>SQU05</t>
  </si>
  <si>
    <t>SQU06</t>
  </si>
  <si>
    <t>SQU07</t>
  </si>
  <si>
    <t>SQU08</t>
  </si>
  <si>
    <t>SQU09</t>
  </si>
  <si>
    <t>SQU10</t>
  </si>
  <si>
    <t>MMA01</t>
  </si>
  <si>
    <t>コンバットスポーツ(総合格闘技)</t>
  </si>
  <si>
    <t>MMA02</t>
  </si>
  <si>
    <t>MMA03</t>
  </si>
  <si>
    <t>MMA04</t>
  </si>
  <si>
    <t>CKT01</t>
  </si>
  <si>
    <r>
      <rPr>
        <sz val="11"/>
        <color theme="1"/>
        <rFont val="ＭＳ Ｐゴシック"/>
        <family val="2"/>
        <charset val="128"/>
      </rPr>
      <t>クリケット</t>
    </r>
  </si>
  <si>
    <t>愛知県口論義運動公園</t>
  </si>
  <si>
    <t>CKT02</t>
  </si>
  <si>
    <t>CKT03</t>
  </si>
  <si>
    <t>CKT04</t>
  </si>
  <si>
    <t>CKT05</t>
  </si>
  <si>
    <t>CKT06</t>
  </si>
  <si>
    <t>CKT07</t>
  </si>
  <si>
    <t>CKT08</t>
  </si>
  <si>
    <t>CKT09</t>
  </si>
  <si>
    <t>CKT10</t>
  </si>
  <si>
    <t>CKT11</t>
  </si>
  <si>
    <t>CKT12</t>
  </si>
  <si>
    <t>CKT13</t>
  </si>
  <si>
    <t>CKT14</t>
  </si>
  <si>
    <t>CKT15</t>
  </si>
  <si>
    <t>CKT16</t>
  </si>
  <si>
    <t>CKT17</t>
  </si>
  <si>
    <t>CKT18</t>
  </si>
  <si>
    <t>CKT19</t>
  </si>
  <si>
    <t>CKT20</t>
  </si>
  <si>
    <t>CKT21</t>
  </si>
  <si>
    <t>クリケット</t>
  </si>
  <si>
    <t>CKT22</t>
  </si>
  <si>
    <t>SET01</t>
  </si>
  <si>
    <t>Aichi Sky Expo 1-DAY パス (フェンシング / スケートボード / Eスポーツ / 自転車競技(BMXフリースタイル))</t>
  </si>
  <si>
    <t>SET02</t>
  </si>
  <si>
    <t>OUP01</t>
    <phoneticPr fontId="3"/>
  </si>
  <si>
    <r>
      <rPr>
        <sz val="11"/>
        <color theme="1"/>
        <rFont val="MS PGothic"/>
        <family val="3"/>
        <charset val="128"/>
      </rPr>
      <t>応援</t>
    </r>
    <r>
      <rPr>
        <sz val="11"/>
        <color theme="1"/>
        <rFont val="Arial"/>
        <family val="2"/>
      </rPr>
      <t>plus</t>
    </r>
  </si>
  <si>
    <t>APL01</t>
  </si>
  <si>
    <t>プレミアムplus(七宝焼)</t>
  </si>
  <si>
    <t>APL02</t>
  </si>
  <si>
    <t>プレミアムplus(常滑焼・招き猫)</t>
  </si>
  <si>
    <r>
      <rPr>
        <sz val="11"/>
        <color theme="1"/>
        <rFont val="ＭＳ Ｐゴシック"/>
        <family val="2"/>
        <charset val="128"/>
      </rPr>
      <t>パラ大会</t>
    </r>
    <rPh sb="2" eb="4">
      <t>タイカイ</t>
    </rPh>
    <phoneticPr fontId="3"/>
  </si>
  <si>
    <t>POC01</t>
  </si>
  <si>
    <r>
      <rPr>
        <sz val="11"/>
        <color theme="1"/>
        <rFont val="ＭＳ Ｐゴシック"/>
        <family val="2"/>
        <charset val="128"/>
      </rPr>
      <t>開会式</t>
    </r>
  </si>
  <si>
    <r>
      <t>10/18</t>
    </r>
    <r>
      <rPr>
        <sz val="11"/>
        <color theme="1"/>
        <rFont val="ＭＳ Ｐゴシック"/>
        <family val="2"/>
        <charset val="128"/>
      </rPr>
      <t>（日）</t>
    </r>
  </si>
  <si>
    <t>PCC01</t>
  </si>
  <si>
    <r>
      <rPr>
        <sz val="11"/>
        <color theme="1"/>
        <rFont val="ＭＳ Ｐゴシック"/>
        <family val="2"/>
        <charset val="128"/>
      </rPr>
      <t>閉会式</t>
    </r>
  </si>
  <si>
    <r>
      <t>10/24</t>
    </r>
    <r>
      <rPr>
        <sz val="11"/>
        <color theme="1"/>
        <rFont val="ＭＳ Ｐゴシック"/>
        <family val="2"/>
        <charset val="128"/>
      </rPr>
      <t>（土）</t>
    </r>
  </si>
  <si>
    <t>PAR01</t>
    <phoneticPr fontId="3"/>
  </si>
  <si>
    <r>
      <rPr>
        <sz val="11"/>
        <color theme="1"/>
        <rFont val="ＭＳ Ｐゴシック"/>
        <family val="2"/>
        <charset val="128"/>
      </rPr>
      <t>パラアーチェリー</t>
    </r>
  </si>
  <si>
    <r>
      <t>10/19</t>
    </r>
    <r>
      <rPr>
        <sz val="11"/>
        <color theme="1"/>
        <rFont val="ＭＳ Ｐゴシック"/>
        <family val="2"/>
        <charset val="128"/>
      </rPr>
      <t>（月）</t>
    </r>
  </si>
  <si>
    <t>PAR02</t>
  </si>
  <si>
    <r>
      <t>10/20</t>
    </r>
    <r>
      <rPr>
        <sz val="11"/>
        <color theme="1"/>
        <rFont val="ＭＳ Ｐゴシック"/>
        <family val="2"/>
        <charset val="128"/>
      </rPr>
      <t>（火）</t>
    </r>
  </si>
  <si>
    <t>PAR03</t>
  </si>
  <si>
    <r>
      <t>10/21</t>
    </r>
    <r>
      <rPr>
        <sz val="11"/>
        <color theme="1"/>
        <rFont val="ＭＳ Ｐゴシック"/>
        <family val="2"/>
        <charset val="128"/>
      </rPr>
      <t>（水）</t>
    </r>
  </si>
  <si>
    <t>PAR04</t>
  </si>
  <si>
    <r>
      <t>10/22</t>
    </r>
    <r>
      <rPr>
        <sz val="11"/>
        <color theme="1"/>
        <rFont val="ＭＳ Ｐゴシック"/>
        <family val="2"/>
        <charset val="128"/>
      </rPr>
      <t>（木）</t>
    </r>
  </si>
  <si>
    <t>PAR05</t>
  </si>
  <si>
    <r>
      <t>10/23</t>
    </r>
    <r>
      <rPr>
        <sz val="11"/>
        <color theme="1"/>
        <rFont val="ＭＳ Ｐゴシック"/>
        <family val="2"/>
        <charset val="128"/>
      </rPr>
      <t>（金）</t>
    </r>
  </si>
  <si>
    <t>PAR06</t>
  </si>
  <si>
    <t>PAT01</t>
  </si>
  <si>
    <r>
      <rPr>
        <sz val="11"/>
        <color theme="1"/>
        <rFont val="ＭＳ Ｐゴシック"/>
        <family val="2"/>
        <charset val="128"/>
      </rPr>
      <t>パラ陸上競技</t>
    </r>
  </si>
  <si>
    <t>PAT02</t>
  </si>
  <si>
    <t>PAT03</t>
  </si>
  <si>
    <t>PAT04</t>
  </si>
  <si>
    <t>PAT05</t>
  </si>
  <si>
    <t>PAT06</t>
  </si>
  <si>
    <t>PAT07</t>
  </si>
  <si>
    <t>PAT08</t>
  </si>
  <si>
    <t>PAT09</t>
  </si>
  <si>
    <t>PAT10</t>
  </si>
  <si>
    <t>PBD01</t>
  </si>
  <si>
    <r>
      <rPr>
        <sz val="11"/>
        <color theme="1"/>
        <rFont val="ＭＳ Ｐゴシック"/>
        <family val="2"/>
        <charset val="128"/>
      </rPr>
      <t>パラバドミントン</t>
    </r>
  </si>
  <si>
    <r>
      <t>10/16</t>
    </r>
    <r>
      <rPr>
        <sz val="11"/>
        <color theme="1"/>
        <rFont val="ＭＳ Ｐゴシック"/>
        <family val="2"/>
        <charset val="128"/>
      </rPr>
      <t>（金）</t>
    </r>
  </si>
  <si>
    <t>PBD02</t>
  </si>
  <si>
    <r>
      <t>10/17</t>
    </r>
    <r>
      <rPr>
        <sz val="11"/>
        <color theme="1"/>
        <rFont val="ＭＳ Ｐゴシック"/>
        <family val="2"/>
        <charset val="128"/>
      </rPr>
      <t>（土）</t>
    </r>
  </si>
  <si>
    <t>PBD03</t>
  </si>
  <si>
    <t>PBD04</t>
  </si>
  <si>
    <t>PBD05</t>
  </si>
  <si>
    <t>PBD06</t>
  </si>
  <si>
    <t>PBD07</t>
  </si>
  <si>
    <t>BFT01</t>
  </si>
  <si>
    <r>
      <rPr>
        <sz val="11"/>
        <color theme="1"/>
        <rFont val="ＭＳ Ｐゴシック"/>
        <family val="2"/>
        <charset val="128"/>
      </rPr>
      <t>ブラインドフットボール</t>
    </r>
  </si>
  <si>
    <t>名古屋市鶴舞公園多目的グラウンド[テラスポ鶴舞]</t>
  </si>
  <si>
    <t>BFT02</t>
  </si>
  <si>
    <t>BFT03</t>
  </si>
  <si>
    <t>BFT04</t>
  </si>
  <si>
    <t>BFT05</t>
  </si>
  <si>
    <t>BFT06</t>
  </si>
  <si>
    <t>BCA01</t>
  </si>
  <si>
    <r>
      <rPr>
        <sz val="11"/>
        <color theme="1"/>
        <rFont val="MS PGothic"/>
        <family val="3"/>
        <charset val="128"/>
      </rPr>
      <t>ボッチャ</t>
    </r>
  </si>
  <si>
    <t>9:30／15:35</t>
  </si>
  <si>
    <t>BCA02</t>
  </si>
  <si>
    <t>BCA03</t>
  </si>
  <si>
    <r>
      <rPr>
        <sz val="11"/>
        <color theme="1"/>
        <rFont val="ＭＳ Ｐゴシック"/>
        <family val="2"/>
        <charset val="128"/>
      </rPr>
      <t>ボッチャ</t>
    </r>
  </si>
  <si>
    <t>BCA04</t>
  </si>
  <si>
    <t>9:30／14:30</t>
  </si>
  <si>
    <t>BCA05</t>
  </si>
  <si>
    <t>9:30／15:20</t>
  </si>
  <si>
    <t>BCA06</t>
  </si>
  <si>
    <t>BCA07</t>
  </si>
  <si>
    <t>PCY01</t>
  </si>
  <si>
    <r>
      <rPr>
        <sz val="11"/>
        <color theme="1"/>
        <rFont val="ＭＳ Ｐゴシック"/>
        <family val="2"/>
        <charset val="128"/>
      </rPr>
      <t>パラ自転車競技</t>
    </r>
  </si>
  <si>
    <t>PCY02</t>
  </si>
  <si>
    <t>PCY03</t>
  </si>
  <si>
    <t>サイクルスポーツセンター5キロサーキット</t>
  </si>
  <si>
    <t>PCY04</t>
  </si>
  <si>
    <t>サイクルスポーツセンター6キロサーキット</t>
  </si>
  <si>
    <t>PCY05</t>
  </si>
  <si>
    <t>サイクルスポーツセンター7キロサーキット</t>
  </si>
  <si>
    <t>GBL01</t>
  </si>
  <si>
    <r>
      <rPr>
        <sz val="11"/>
        <color theme="1"/>
        <rFont val="ＭＳ Ｐゴシック"/>
        <family val="2"/>
        <charset val="128"/>
      </rPr>
      <t>ゴールボール</t>
    </r>
  </si>
  <si>
    <t>GBL02</t>
  </si>
  <si>
    <t>GBL03</t>
  </si>
  <si>
    <t>GBL04</t>
  </si>
  <si>
    <t>GBL05</t>
  </si>
  <si>
    <t>GBL06</t>
  </si>
  <si>
    <t>PJU01</t>
  </si>
  <si>
    <r>
      <rPr>
        <sz val="11"/>
        <color theme="1"/>
        <rFont val="ＭＳ Ｐゴシック"/>
        <family val="2"/>
        <charset val="128"/>
      </rPr>
      <t>パラ柔道</t>
    </r>
  </si>
  <si>
    <t>PJU02</t>
  </si>
  <si>
    <t>PJU03</t>
  </si>
  <si>
    <t>PJU04</t>
  </si>
  <si>
    <t>PJU05</t>
  </si>
  <si>
    <t>PJU06</t>
  </si>
  <si>
    <t>POL01</t>
  </si>
  <si>
    <r>
      <rPr>
        <sz val="11"/>
        <color theme="1"/>
        <rFont val="ＭＳ Ｐゴシック"/>
        <family val="2"/>
        <charset val="128"/>
      </rPr>
      <t>パラパワーリフティング</t>
    </r>
  </si>
  <si>
    <t>POL02</t>
  </si>
  <si>
    <t>POL03</t>
  </si>
  <si>
    <t>POL04</t>
  </si>
  <si>
    <t>POL05</t>
  </si>
  <si>
    <t>POL06</t>
  </si>
  <si>
    <t>POL07</t>
  </si>
  <si>
    <t>POL08</t>
  </si>
  <si>
    <t>POL09</t>
  </si>
  <si>
    <t>POL10</t>
  </si>
  <si>
    <t>POL11</t>
  </si>
  <si>
    <t>PSH01</t>
  </si>
  <si>
    <r>
      <rPr>
        <sz val="11"/>
        <color theme="1"/>
        <rFont val="ＭＳ Ｐゴシック"/>
        <family val="2"/>
        <charset val="128"/>
      </rPr>
      <t>パラ射撃</t>
    </r>
  </si>
  <si>
    <r>
      <t>10/19</t>
    </r>
    <r>
      <rPr>
        <sz val="11"/>
        <color rgb="FF000000"/>
        <rFont val="ＭＳ Ｐゴシック"/>
        <family val="3"/>
        <charset val="128"/>
      </rPr>
      <t>（月）</t>
    </r>
  </si>
  <si>
    <t>PSH02</t>
  </si>
  <si>
    <t>PSH03</t>
  </si>
  <si>
    <t>PSH04</t>
  </si>
  <si>
    <t>PSW01</t>
  </si>
  <si>
    <r>
      <rPr>
        <sz val="11"/>
        <color theme="1"/>
        <rFont val="ＭＳ Ｐゴシック"/>
        <family val="2"/>
        <charset val="128"/>
      </rPr>
      <t>パラ水泳</t>
    </r>
  </si>
  <si>
    <t>10/19(月)</t>
  </si>
  <si>
    <t>PSW02</t>
  </si>
  <si>
    <t>PSW03</t>
  </si>
  <si>
    <t>10/20(火)</t>
  </si>
  <si>
    <t>PSW04</t>
  </si>
  <si>
    <t>PSW05</t>
  </si>
  <si>
    <t>10/21(水)</t>
  </si>
  <si>
    <t>PSW06</t>
  </si>
  <si>
    <t>PSW07</t>
  </si>
  <si>
    <t>10/22(木)</t>
  </si>
  <si>
    <t>PSW08</t>
  </si>
  <si>
    <t>PSW09</t>
  </si>
  <si>
    <t>10/23(金)</t>
  </si>
  <si>
    <t>PSW10</t>
  </si>
  <si>
    <t>TTT01</t>
  </si>
  <si>
    <r>
      <rPr>
        <sz val="11"/>
        <color theme="1"/>
        <rFont val="ＭＳ Ｐゴシック"/>
        <family val="2"/>
        <charset val="128"/>
      </rPr>
      <t>パラ卓球</t>
    </r>
  </si>
  <si>
    <t>TTT02</t>
  </si>
  <si>
    <t>TTT03</t>
  </si>
  <si>
    <t>TTT04</t>
  </si>
  <si>
    <t>TTT05</t>
  </si>
  <si>
    <t>TTT06</t>
  </si>
  <si>
    <t>TTT07</t>
  </si>
  <si>
    <t>PTK01</t>
  </si>
  <si>
    <r>
      <rPr>
        <sz val="11"/>
        <color theme="1"/>
        <rFont val="ＭＳ Ｐゴシック"/>
        <family val="2"/>
        <charset val="128"/>
      </rPr>
      <t>パラテコンドー</t>
    </r>
  </si>
  <si>
    <t>PTK02</t>
  </si>
  <si>
    <t>PTK03</t>
  </si>
  <si>
    <t>PTK04</t>
  </si>
  <si>
    <t>PTK05</t>
  </si>
  <si>
    <t>PTK06</t>
  </si>
  <si>
    <t>VBS01</t>
  </si>
  <si>
    <r>
      <rPr>
        <sz val="11"/>
        <color theme="1"/>
        <rFont val="ＭＳ Ｐゴシック"/>
        <family val="2"/>
        <charset val="128"/>
      </rPr>
      <t>座位バレーボール</t>
    </r>
  </si>
  <si>
    <t>VBS02</t>
  </si>
  <si>
    <t>VBS03</t>
  </si>
  <si>
    <t>VBS04</t>
  </si>
  <si>
    <t>VBS05</t>
  </si>
  <si>
    <r>
      <rPr>
        <sz val="11"/>
        <color theme="1"/>
        <rFont val="ＭＳ Ｐゴシック"/>
        <family val="2"/>
        <charset val="128"/>
      </rPr>
      <t>車いすバスケットボール</t>
    </r>
  </si>
  <si>
    <t>TWB02</t>
  </si>
  <si>
    <t>TWB03</t>
  </si>
  <si>
    <t>TWB04</t>
  </si>
  <si>
    <t>TWB05</t>
  </si>
  <si>
    <t>TWB06</t>
  </si>
  <si>
    <t>TWB07</t>
  </si>
  <si>
    <t>TWB08</t>
  </si>
  <si>
    <t>TWB09</t>
  </si>
  <si>
    <t>WFE01</t>
  </si>
  <si>
    <r>
      <rPr>
        <sz val="11"/>
        <color theme="1"/>
        <rFont val="ＭＳ Ｐゴシック"/>
        <family val="2"/>
        <charset val="128"/>
      </rPr>
      <t>パラフェンシング</t>
    </r>
  </si>
  <si>
    <t>WFE02</t>
  </si>
  <si>
    <t>WFE03</t>
  </si>
  <si>
    <t>WFE04</t>
  </si>
  <si>
    <t>WFE05</t>
  </si>
  <si>
    <t>WFE06</t>
  </si>
  <si>
    <t>WRU01</t>
  </si>
  <si>
    <r>
      <rPr>
        <sz val="11"/>
        <color theme="1"/>
        <rFont val="ＭＳ Ｐゴシック"/>
        <family val="2"/>
        <charset val="128"/>
      </rPr>
      <t>車いすラグビー</t>
    </r>
  </si>
  <si>
    <t>ウィングアリーナ刈谷</t>
  </si>
  <si>
    <t>10/19（月）</t>
  </si>
  <si>
    <t>WRU02</t>
  </si>
  <si>
    <t>10/20（火）</t>
  </si>
  <si>
    <t>WRU03</t>
  </si>
  <si>
    <t>10/21（水）</t>
  </si>
  <si>
    <t>WRU04</t>
  </si>
  <si>
    <t>10/22（木）</t>
  </si>
  <si>
    <t>WRU05</t>
  </si>
  <si>
    <t>10/23（金）</t>
  </si>
  <si>
    <t>WTO01</t>
  </si>
  <si>
    <t>車いすテニス</t>
  </si>
  <si>
    <t>WTO02</t>
  </si>
  <si>
    <t>WTO03</t>
  </si>
  <si>
    <t>WTO04</t>
  </si>
  <si>
    <t>WTO05</t>
  </si>
  <si>
    <t>PUP01</t>
  </si>
  <si>
    <t>応援plus</t>
  </si>
  <si>
    <t>PPL01</t>
  </si>
  <si>
    <t>PPL02</t>
  </si>
  <si>
    <t>TWB01</t>
    <phoneticPr fontId="3"/>
  </si>
  <si>
    <t>※お申込書を受け取り後、1週間～10日程度を目安にメールにてご回答いたします。なお、回答とあわせて請求書を発行いたします。</t>
    <phoneticPr fontId="3"/>
  </si>
  <si>
    <t>愛知県愛西市</t>
    <rPh sb="0" eb="6">
      <t>アイチケンアイサイシ</t>
    </rPh>
    <phoneticPr fontId="3"/>
  </si>
  <si>
    <r>
      <rPr>
        <sz val="9"/>
        <color rgb="FF000000"/>
        <rFont val="BIZ UDPゴシック"/>
        <family val="3"/>
        <charset val="128"/>
      </rPr>
      <t>・すべての観戦チケットは公益財団法人　愛知・名古屋アジア・アジアパラ競技大会組織委員会 （AINAGOC）定める約款が適用されます。
・チケットのキャンペーン・販売促進活動の利用は一切禁止となります。尚スポンサー等のご契約の団体様は別途担当窓口までお問い合わせください。
・当受付は前列等の良席を確約するものではありません。
・座席位置のご指定はできません。なるべくまとまったお席でご用意いたしますが、場合により複数のブロックに分かれることがございます。
　また、通路側・前列等の詳細な座席位置の指定もできません。ご用意したお席は手元にチケットが届いた際のご確認となります。
・3歳未満の未就学児は膝上無料。ただし席が必要な場合はチケットが必要です。こども料金はセッション開催日に15歳未満の方になります。（※販売時の年齢ではない)
・チケットは盗難・紛失・お忘れ等いかなる場合も再発行はいたしません。
・ご請求の際、券面金額とは別にチケット１枚につき110円（税込）が発券手数料として合計金額に加算されます。
・支払方法は銀行振込(請求書対応)のみです。予めご了承ください。
・請求先発行の宛名はご入力いただいた企業様名または団体様名の表記で使用いたしますのでご留意ください。
・お振込・ご送金にかかる手数料はご購入者様にてご負担ください。
・お申込内容確定後のキャンセル・変更は一切お受けできかねます。
・お申し込みが確定したチケットは競技開催日の概ね２週間前までにお届けする予定です。
・お申込書を受け取り後、</t>
    </r>
    <r>
      <rPr>
        <sz val="9"/>
        <rFont val="BIZ UDPゴシック"/>
        <family val="3"/>
        <charset val="128"/>
      </rPr>
      <t>1週間～10日程度を目安にメールにてご回答いたします。なお、回答とあわせて請求書を発行いたします。</t>
    </r>
    <r>
      <rPr>
        <strike/>
        <sz val="9"/>
        <rFont val="BIZ UDPゴシック"/>
        <family val="3"/>
        <charset val="128"/>
      </rPr>
      <t xml:space="preserve">
</t>
    </r>
    <r>
      <rPr>
        <sz val="9"/>
        <color rgb="FF000000"/>
        <rFont val="BIZ UDPゴシック"/>
        <family val="3"/>
        <charset val="128"/>
      </rPr>
      <t>・在庫がなくなり次第終了となります。</t>
    </r>
    <phoneticPr fontId="3"/>
  </si>
  <si>
    <t>愛知・名古屋アジア・アジアパラ競技大会2026　団体・企業チケット専用　お申込書</t>
    <rPh sb="24" eb="26">
      <t>ダンタイ</t>
    </rPh>
    <rPh sb="27" eb="29">
      <t>キギョウ</t>
    </rPh>
    <phoneticPr fontId="3"/>
  </si>
  <si>
    <r>
      <rPr>
        <b/>
        <sz val="20"/>
        <rFont val="BIZ UDPゴシック"/>
        <family val="3"/>
        <charset val="128"/>
      </rPr>
      <t>愛知・名古屋アジア・アジアパラ競技大会2026自治体チケット事務局 （チケットぴあ内）自治体</t>
    </r>
    <r>
      <rPr>
        <b/>
        <sz val="20"/>
        <color rgb="FF000000"/>
        <rFont val="BIZ UDPゴシック"/>
        <family val="3"/>
        <charset val="128"/>
      </rPr>
      <t>受付担当まで当申込書（エクセル）にご入力いただきエクセル様式ファイルのままメール添付の上お申込みください。
email：</t>
    </r>
    <r>
      <rPr>
        <b/>
        <sz val="20"/>
        <color rgb="FF0070C0"/>
        <rFont val="BIZ UDPゴシック"/>
        <family val="3"/>
        <charset val="128"/>
      </rPr>
      <t>aichinagoya2026-localsales@pia.co.jp</t>
    </r>
    <r>
      <rPr>
        <b/>
        <sz val="20"/>
        <color rgb="FF000000"/>
        <rFont val="BIZ UDPゴシック"/>
        <family val="3"/>
        <charset val="128"/>
      </rPr>
      <t xml:space="preserve">　
</t>
    </r>
    <r>
      <rPr>
        <b/>
        <sz val="20"/>
        <color rgb="FFFF0000"/>
        <rFont val="BIZ UDPゴシック"/>
        <family val="3"/>
        <charset val="128"/>
      </rPr>
      <t>申込期限　　8月　3日（月）　１８：００まで</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</si>
</sst>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Red]\(0\)"/>
    <numFmt numFmtId="177" formatCode="&quot;¥&quot;#,##0_);[Red]\(&quot;¥&quot;#,##0\)"/>
    <numFmt numFmtId="178" formatCode="h:mm;@"/>
  </numFmts>
  <fonts count="58">
    <font>
      <sz val="11"/>
      <color theme="1"/>
      <name val="ＭＳ Ｐゴシック"/>
      <family val="2"/>
      <charset val="128"/>
      <scheme val="minor"/>
    </font>
    <font>
      <sz val="11"/>
      <name val="ＭＳ Ｐゴシック"/>
      <family val="3"/>
      <charset val="128"/>
    </font>
    <font>
      <sz val="12"/>
      <name val="HG丸ｺﾞｼｯｸM-PRO"/>
      <family val="3"/>
      <charset val="128"/>
    </font>
    <font>
      <sz val="6"/>
      <name val="ＭＳ Ｐゴシック"/>
      <family val="2"/>
      <charset val="128"/>
      <scheme val="minor"/>
    </font>
    <font>
      <sz val="6"/>
      <name val="ＭＳ Ｐゴシック"/>
      <family val="3"/>
      <charset val="128"/>
    </font>
    <font>
      <sz val="10"/>
      <name val="HG丸ｺﾞｼｯｸM-PRO"/>
      <family val="3"/>
      <charset val="128"/>
    </font>
    <font>
      <u/>
      <sz val="11"/>
      <color theme="10"/>
      <name val="ＭＳ Ｐゴシック"/>
      <family val="2"/>
      <charset val="128"/>
      <scheme val="minor"/>
    </font>
    <font>
      <b/>
      <sz val="14"/>
      <name val="BIZ UDPゴシック"/>
      <family val="3"/>
      <charset val="128"/>
    </font>
    <font>
      <b/>
      <sz val="20"/>
      <color theme="1"/>
      <name val="BIZ UDPゴシック"/>
      <family val="3"/>
      <charset val="128"/>
    </font>
    <font>
      <b/>
      <sz val="12"/>
      <name val="BIZ UDPゴシック"/>
      <family val="3"/>
      <charset val="128"/>
    </font>
    <font>
      <sz val="12"/>
      <name val="BIZ UDPゴシック"/>
      <family val="3"/>
      <charset val="128"/>
    </font>
    <font>
      <u/>
      <sz val="16"/>
      <color rgb="FFFF0000"/>
      <name val="BIZ UDPゴシック"/>
      <family val="3"/>
      <charset val="128"/>
    </font>
    <font>
      <sz val="15"/>
      <name val="BIZ UDPゴシック"/>
      <family val="3"/>
      <charset val="128"/>
    </font>
    <font>
      <b/>
      <sz val="15"/>
      <name val="BIZ UDPゴシック"/>
      <family val="3"/>
      <charset val="128"/>
    </font>
    <font>
      <sz val="14"/>
      <name val="BIZ UDPゴシック"/>
      <family val="3"/>
      <charset val="128"/>
    </font>
    <font>
      <sz val="20"/>
      <name val="BIZ UDPゴシック"/>
      <family val="3"/>
      <charset val="128"/>
    </font>
    <font>
      <sz val="14"/>
      <color theme="1"/>
      <name val="BIZ UDPゴシック"/>
      <family val="3"/>
      <charset val="128"/>
    </font>
    <font>
      <sz val="9"/>
      <color rgb="FFFF0000"/>
      <name val="BIZ UDPゴシック"/>
      <family val="3"/>
      <charset val="128"/>
    </font>
    <font>
      <sz val="18"/>
      <name val="BIZ UDPゴシック"/>
      <family val="3"/>
      <charset val="128"/>
    </font>
    <font>
      <sz val="11"/>
      <name val="BIZ UDPゴシック"/>
      <family val="3"/>
      <charset val="128"/>
    </font>
    <font>
      <sz val="16"/>
      <name val="BIZ UDPゴシック"/>
      <family val="3"/>
      <charset val="128"/>
    </font>
    <font>
      <sz val="26"/>
      <name val="BIZ UDPゴシック"/>
      <family val="3"/>
      <charset val="128"/>
    </font>
    <font>
      <b/>
      <sz val="12"/>
      <color theme="1"/>
      <name val="BIZ UDPゴシック"/>
      <family val="3"/>
      <charset val="128"/>
    </font>
    <font>
      <sz val="12"/>
      <color rgb="FFFF0000"/>
      <name val="BIZ UDPゴシック"/>
      <family val="3"/>
      <charset val="128"/>
    </font>
    <font>
      <sz val="9"/>
      <name val="BIZ UDPゴシック"/>
      <family val="3"/>
      <charset val="128"/>
    </font>
    <font>
      <sz val="12"/>
      <color theme="1"/>
      <name val="BIZ UDPゴシック"/>
      <family val="3"/>
      <charset val="128"/>
    </font>
    <font>
      <b/>
      <sz val="24"/>
      <color theme="1"/>
      <name val="BIZ UDPゴシック"/>
      <family val="3"/>
      <charset val="128"/>
    </font>
    <font>
      <sz val="11"/>
      <color theme="1"/>
      <name val="ＭＳ Ｐゴシック"/>
      <family val="2"/>
      <charset val="128"/>
      <scheme val="minor"/>
    </font>
    <font>
      <sz val="18"/>
      <color theme="1"/>
      <name val="BIZ UDPゴシック"/>
      <family val="3"/>
      <charset val="128"/>
    </font>
    <font>
      <sz val="9"/>
      <color theme="1"/>
      <name val="Arial"/>
      <family val="2"/>
    </font>
    <font>
      <sz val="14"/>
      <name val="HG丸ｺﾞｼｯｸM-PRO"/>
      <family val="3"/>
      <charset val="128"/>
    </font>
    <font>
      <sz val="11"/>
      <color theme="1"/>
      <name val="ＭＳ Ｐゴシック"/>
      <family val="2"/>
      <charset val="128"/>
    </font>
    <font>
      <sz val="11"/>
      <color theme="1"/>
      <name val="Arial"/>
      <family val="2"/>
    </font>
    <font>
      <sz val="11"/>
      <color rgb="FF000000"/>
      <name val="Arial"/>
      <family val="2"/>
    </font>
    <font>
      <sz val="11"/>
      <color theme="1"/>
      <name val="MS PGothic"/>
      <family val="3"/>
      <charset val="128"/>
    </font>
    <font>
      <b/>
      <sz val="16"/>
      <color theme="0"/>
      <name val="BIZ UDPゴシック"/>
      <family val="3"/>
      <charset val="128"/>
    </font>
    <font>
      <sz val="11"/>
      <color rgb="FF000000"/>
      <name val="Arial"/>
      <family val="3"/>
      <charset val="128"/>
    </font>
    <font>
      <sz val="15"/>
      <color rgb="FF000000"/>
      <name val="BIZ UDPゴシック"/>
      <family val="3"/>
      <charset val="128"/>
    </font>
    <font>
      <strike/>
      <sz val="15"/>
      <color rgb="FFFF0000"/>
      <name val="BIZ UDPゴシック"/>
      <family val="3"/>
      <charset val="128"/>
    </font>
    <font>
      <sz val="15"/>
      <name val="HG丸ｺﾞｼｯｸM-PRO"/>
      <family val="3"/>
      <charset val="128"/>
    </font>
    <font>
      <sz val="12"/>
      <color rgb="FFFF0000"/>
      <name val="HG丸ｺﾞｼｯｸM-PRO"/>
      <family val="3"/>
      <charset val="128"/>
    </font>
    <font>
      <sz val="12"/>
      <color theme="8"/>
      <name val="BIZ UDPゴシック"/>
      <family val="3"/>
      <charset val="128"/>
    </font>
    <font>
      <sz val="11"/>
      <color theme="8"/>
      <name val="BIZ UDPゴシック"/>
      <family val="3"/>
      <charset val="128"/>
    </font>
    <font>
      <sz val="11"/>
      <color theme="1"/>
      <name val="ＭＳ ゴシック"/>
      <family val="3"/>
      <charset val="128"/>
    </font>
    <font>
      <sz val="10"/>
      <color rgb="FF000000"/>
      <name val="ＭＳ Ｐゴシック"/>
      <family val="2"/>
      <scheme val="minor"/>
    </font>
    <font>
      <sz val="11"/>
      <color rgb="FF000000"/>
      <name val="ＭＳ Ｐゴシック"/>
      <family val="3"/>
      <charset val="128"/>
    </font>
    <font>
      <sz val="6"/>
      <name val="ＭＳ Ｐゴシック"/>
      <family val="3"/>
      <charset val="128"/>
      <scheme val="minor"/>
    </font>
    <font>
      <sz val="9"/>
      <color theme="1"/>
      <name val="あ"/>
      <family val="3"/>
      <charset val="128"/>
    </font>
    <font>
      <sz val="9"/>
      <color theme="1"/>
      <name val="Meiryo"/>
      <family val="3"/>
      <charset val="128"/>
    </font>
    <font>
      <sz val="9"/>
      <color theme="1"/>
      <name val="Meiryo UI"/>
      <family val="3"/>
      <charset val="128"/>
    </font>
    <font>
      <sz val="9"/>
      <color theme="1"/>
      <name val="ＭＳ Ｐゴシック"/>
      <family val="2"/>
      <charset val="128"/>
    </font>
    <font>
      <b/>
      <sz val="20"/>
      <color rgb="FF000000"/>
      <name val="BIZ UDPゴシック"/>
      <family val="3"/>
      <charset val="128"/>
    </font>
    <font>
      <b/>
      <sz val="20"/>
      <color rgb="FFFF0000"/>
      <name val="BIZ UDPゴシック"/>
      <family val="3"/>
      <charset val="128"/>
    </font>
    <font>
      <b/>
      <sz val="20"/>
      <color rgb="FF0070C0"/>
      <name val="BIZ UDPゴシック"/>
      <family val="3"/>
      <charset val="128"/>
    </font>
    <font>
      <sz val="9"/>
      <color rgb="FF000000"/>
      <name val="BIZ UDPゴシック"/>
      <family val="3"/>
      <charset val="128"/>
    </font>
    <font>
      <b/>
      <sz val="20"/>
      <name val="BIZ UDPゴシック"/>
      <family val="3"/>
      <charset val="128"/>
    </font>
    <font>
      <strike/>
      <sz val="15"/>
      <name val="BIZ UDPゴシック"/>
      <family val="3"/>
      <charset val="128"/>
    </font>
    <font>
      <strike/>
      <sz val="9"/>
      <name val="BIZ UDPゴシック"/>
      <family val="3"/>
      <charset val="128"/>
    </font>
  </fonts>
  <fills count="10">
    <fill>
      <patternFill patternType="none"/>
    </fill>
    <fill>
      <patternFill patternType="gray125"/>
    </fill>
    <fill>
      <patternFill patternType="solid">
        <fgColor indexed="6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CC00CC"/>
        <bgColor indexed="64"/>
      </patternFill>
    </fill>
  </fills>
  <borders count="6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ck">
        <color indexed="64"/>
      </right>
      <top/>
      <bottom style="thin">
        <color indexed="64"/>
      </bottom>
      <diagonal/>
    </border>
    <border>
      <left/>
      <right/>
      <top/>
      <bottom style="thick">
        <color indexed="64"/>
      </bottom>
      <diagonal/>
    </border>
    <border>
      <left style="thick">
        <color auto="1"/>
      </left>
      <right/>
      <top style="thin">
        <color auto="1"/>
      </top>
      <bottom style="thin">
        <color auto="1"/>
      </bottom>
      <diagonal/>
    </border>
    <border>
      <left/>
      <right style="thick">
        <color indexed="64"/>
      </right>
      <top style="thin">
        <color indexed="64"/>
      </top>
      <bottom/>
      <diagonal/>
    </border>
    <border>
      <left style="thick">
        <color auto="1"/>
      </left>
      <right/>
      <top style="thick">
        <color auto="1"/>
      </top>
      <bottom style="thick">
        <color indexed="64"/>
      </bottom>
      <diagonal/>
    </border>
    <border>
      <left/>
      <right/>
      <top style="thick">
        <color auto="1"/>
      </top>
      <bottom style="thick">
        <color indexed="64"/>
      </bottom>
      <diagonal/>
    </border>
    <border>
      <left/>
      <right style="thick">
        <color auto="1"/>
      </right>
      <top style="thick">
        <color auto="1"/>
      </top>
      <bottom style="thick">
        <color indexed="64"/>
      </bottom>
      <diagonal/>
    </border>
    <border>
      <left style="thick">
        <color auto="1"/>
      </left>
      <right/>
      <top/>
      <bottom style="thick">
        <color indexed="64"/>
      </bottom>
      <diagonal/>
    </border>
    <border>
      <left/>
      <right style="thin">
        <color indexed="64"/>
      </right>
      <top style="thick">
        <color auto="1"/>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bottom style="thick">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auto="1"/>
      </top>
      <bottom style="thick">
        <color indexed="64"/>
      </bottom>
      <diagonal/>
    </border>
    <border>
      <left style="thin">
        <color indexed="64"/>
      </left>
      <right/>
      <top/>
      <bottom style="thick">
        <color indexed="64"/>
      </bottom>
      <diagonal/>
    </border>
    <border>
      <left style="thin">
        <color indexed="64"/>
      </left>
      <right style="thin">
        <color indexed="64"/>
      </right>
      <top style="thin">
        <color indexed="64"/>
      </top>
      <bottom/>
      <diagonal/>
    </border>
    <border>
      <left/>
      <right style="thick">
        <color indexed="64"/>
      </right>
      <top style="thin">
        <color indexed="64"/>
      </top>
      <bottom style="thick">
        <color indexed="64"/>
      </bottom>
      <diagonal/>
    </border>
    <border>
      <left style="thin">
        <color indexed="64"/>
      </left>
      <right style="thin">
        <color indexed="64"/>
      </right>
      <top/>
      <bottom style="thin">
        <color indexed="64"/>
      </bottom>
      <diagonal/>
    </border>
    <border>
      <left style="thick">
        <color auto="1"/>
      </left>
      <right style="thin">
        <color indexed="64"/>
      </right>
      <top style="thin">
        <color indexed="64"/>
      </top>
      <bottom/>
      <diagonal/>
    </border>
    <border>
      <left style="thick">
        <color auto="1"/>
      </left>
      <right/>
      <top style="thin">
        <color indexed="64"/>
      </top>
      <bottom/>
      <diagonal/>
    </border>
    <border>
      <left style="thin">
        <color indexed="64"/>
      </left>
      <right/>
      <top style="thick">
        <color auto="1"/>
      </top>
      <bottom style="hair">
        <color indexed="64"/>
      </bottom>
      <diagonal/>
    </border>
    <border>
      <left/>
      <right/>
      <top style="thick">
        <color auto="1"/>
      </top>
      <bottom style="hair">
        <color indexed="64"/>
      </bottom>
      <diagonal/>
    </border>
    <border>
      <left/>
      <right style="thin">
        <color auto="1"/>
      </right>
      <top style="thick">
        <color auto="1"/>
      </top>
      <bottom style="hair">
        <color indexed="64"/>
      </bottom>
      <diagonal/>
    </border>
    <border>
      <left/>
      <right style="thick">
        <color auto="1"/>
      </right>
      <top style="thick">
        <color auto="1"/>
      </top>
      <bottom style="hair">
        <color indexed="64"/>
      </bottom>
      <diagonal/>
    </border>
    <border>
      <left style="thick">
        <color auto="1"/>
      </left>
      <right/>
      <top/>
      <bottom style="thin">
        <color indexed="64"/>
      </bottom>
      <diagonal/>
    </border>
    <border>
      <left style="thick">
        <color auto="1"/>
      </left>
      <right/>
      <top style="thick">
        <color auto="1"/>
      </top>
      <bottom style="hair">
        <color auto="1"/>
      </bottom>
      <diagonal/>
    </border>
    <border>
      <left style="thick">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indexed="64"/>
      </left>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auto="1"/>
      </right>
      <top style="thick">
        <color auto="1"/>
      </top>
      <bottom style="thick">
        <color indexed="64"/>
      </bottom>
      <diagonal/>
    </border>
    <border>
      <left style="thin">
        <color indexed="64"/>
      </left>
      <right style="thick">
        <color indexed="64"/>
      </right>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s>
  <cellStyleXfs count="7">
    <xf numFmtId="0" fontId="0" fillId="0" borderId="0">
      <alignment vertical="center"/>
    </xf>
    <xf numFmtId="0" fontId="1" fillId="0" borderId="0"/>
    <xf numFmtId="38" fontId="27" fillId="0" borderId="0" applyFont="0" applyFill="0" applyBorder="0" applyAlignment="0" applyProtection="0">
      <alignment vertical="center"/>
    </xf>
    <xf numFmtId="0" fontId="27" fillId="0" borderId="0">
      <alignment vertical="center"/>
    </xf>
    <xf numFmtId="0" fontId="44" fillId="0" borderId="0"/>
    <xf numFmtId="0" fontId="44" fillId="0" borderId="0"/>
    <xf numFmtId="0" fontId="6" fillId="0" borderId="0" applyNumberFormat="0" applyFill="0" applyBorder="0" applyAlignment="0" applyProtection="0">
      <alignment vertical="center"/>
    </xf>
  </cellStyleXfs>
  <cellXfs count="347">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10" fillId="0" borderId="19" xfId="1" applyFont="1" applyBorder="1" applyAlignment="1" applyProtection="1">
      <alignment vertical="center"/>
      <protection locked="0"/>
    </xf>
    <xf numFmtId="0" fontId="10" fillId="0" borderId="19" xfId="1" applyFont="1" applyBorder="1" applyAlignment="1" applyProtection="1">
      <alignment horizontal="right" vertical="center"/>
      <protection locked="0"/>
    </xf>
    <xf numFmtId="0" fontId="10" fillId="0" borderId="20" xfId="1" applyFont="1" applyBorder="1" applyAlignment="1" applyProtection="1">
      <alignment horizontal="left" vertical="center"/>
      <protection locked="0"/>
    </xf>
    <xf numFmtId="0" fontId="10" fillId="0" borderId="1" xfId="1" applyFont="1" applyBorder="1" applyAlignment="1" applyProtection="1">
      <alignment vertical="center"/>
      <protection locked="0"/>
    </xf>
    <xf numFmtId="0" fontId="10" fillId="0" borderId="9" xfId="1" applyFont="1" applyBorder="1" applyAlignment="1" applyProtection="1">
      <alignment horizontal="center" vertical="center"/>
      <protection locked="0"/>
    </xf>
    <xf numFmtId="0" fontId="10" fillId="0" borderId="6" xfId="1" applyFont="1" applyBorder="1" applyProtection="1">
      <protection locked="0"/>
    </xf>
    <xf numFmtId="0" fontId="10" fillId="0" borderId="0" xfId="1" applyFont="1" applyAlignment="1" applyProtection="1">
      <alignment horizontal="center" vertical="center"/>
      <protection locked="0"/>
    </xf>
    <xf numFmtId="0" fontId="30" fillId="6" borderId="0" xfId="1" applyFont="1" applyFill="1" applyAlignment="1">
      <alignment vertical="center"/>
    </xf>
    <xf numFmtId="0" fontId="2" fillId="0" borderId="0" xfId="1" applyFont="1" applyAlignment="1" applyProtection="1">
      <alignment vertical="center"/>
      <protection locked="0"/>
    </xf>
    <xf numFmtId="38" fontId="10" fillId="0" borderId="5" xfId="2" applyFont="1" applyBorder="1" applyAlignment="1" applyProtection="1">
      <alignment vertical="center"/>
      <protection locked="0"/>
    </xf>
    <xf numFmtId="0" fontId="10" fillId="8" borderId="44" xfId="1" applyFont="1" applyFill="1" applyBorder="1" applyProtection="1">
      <protection locked="0"/>
    </xf>
    <xf numFmtId="38" fontId="10" fillId="8" borderId="59" xfId="2" applyFont="1" applyFill="1" applyBorder="1" applyAlignment="1" applyProtection="1">
      <alignment vertical="center"/>
      <protection locked="0"/>
    </xf>
    <xf numFmtId="0" fontId="2" fillId="0" borderId="0" xfId="1" applyFont="1" applyAlignment="1">
      <alignment vertical="center" wrapText="1"/>
    </xf>
    <xf numFmtId="0" fontId="39" fillId="0" borderId="0" xfId="1" applyFont="1" applyAlignment="1">
      <alignment vertical="center"/>
    </xf>
    <xf numFmtId="38" fontId="23" fillId="0" borderId="0" xfId="2" applyFont="1" applyBorder="1" applyAlignment="1" applyProtection="1">
      <alignment vertical="center"/>
      <protection locked="0"/>
    </xf>
    <xf numFmtId="38" fontId="41" fillId="0" borderId="0" xfId="2" applyFont="1" applyBorder="1" applyAlignment="1" applyProtection="1">
      <alignment vertical="center"/>
      <protection locked="0"/>
    </xf>
    <xf numFmtId="0" fontId="42" fillId="0" borderId="0" xfId="0" applyFont="1">
      <alignment vertical="center"/>
    </xf>
    <xf numFmtId="0" fontId="40" fillId="0" borderId="0" xfId="1" applyFont="1" applyAlignment="1">
      <alignment vertical="center"/>
    </xf>
    <xf numFmtId="0" fontId="10" fillId="0" borderId="6" xfId="1" applyFont="1" applyBorder="1"/>
    <xf numFmtId="38" fontId="10" fillId="0" borderId="5" xfId="2" applyFont="1" applyBorder="1" applyAlignment="1" applyProtection="1">
      <alignment vertical="center"/>
    </xf>
    <xf numFmtId="0" fontId="10" fillId="8" borderId="19" xfId="1" applyFont="1" applyFill="1" applyBorder="1"/>
    <xf numFmtId="0" fontId="10" fillId="0" borderId="11" xfId="1" applyFont="1" applyBorder="1"/>
    <xf numFmtId="0" fontId="32" fillId="0" borderId="0" xfId="3" applyFont="1">
      <alignment vertical="center"/>
    </xf>
    <xf numFmtId="0" fontId="32" fillId="0" borderId="0" xfId="3" applyFont="1" applyAlignment="1">
      <alignment horizontal="center" vertical="center"/>
    </xf>
    <xf numFmtId="6" fontId="33" fillId="7" borderId="13" xfId="4" applyNumberFormat="1" applyFont="1" applyFill="1" applyBorder="1" applyAlignment="1">
      <alignment vertical="center"/>
    </xf>
    <xf numFmtId="6" fontId="33" fillId="7" borderId="13" xfId="5" applyNumberFormat="1" applyFont="1" applyFill="1" applyBorder="1" applyAlignment="1">
      <alignment vertical="center"/>
    </xf>
    <xf numFmtId="6" fontId="32" fillId="7" borderId="13" xfId="5" applyNumberFormat="1" applyFont="1" applyFill="1" applyBorder="1" applyAlignment="1">
      <alignment vertical="center"/>
    </xf>
    <xf numFmtId="0" fontId="32" fillId="7" borderId="13" xfId="5" applyFont="1" applyFill="1" applyBorder="1" applyAlignment="1">
      <alignment vertical="center"/>
    </xf>
    <xf numFmtId="0" fontId="32" fillId="8" borderId="13" xfId="5" applyFont="1" applyFill="1" applyBorder="1" applyAlignment="1">
      <alignment horizontal="center" vertical="center"/>
    </xf>
    <xf numFmtId="0" fontId="32" fillId="0" borderId="13" xfId="3" applyFont="1" applyBorder="1">
      <alignment vertical="center"/>
    </xf>
    <xf numFmtId="0" fontId="32" fillId="7" borderId="13" xfId="3" applyFont="1" applyFill="1" applyBorder="1">
      <alignment vertical="center"/>
    </xf>
    <xf numFmtId="0" fontId="32" fillId="3" borderId="13" xfId="3" applyFont="1" applyFill="1" applyBorder="1" applyAlignment="1">
      <alignment horizontal="center" vertical="center"/>
    </xf>
    <xf numFmtId="0" fontId="29" fillId="7" borderId="13" xfId="3" applyFont="1" applyFill="1" applyBorder="1">
      <alignment vertical="center"/>
    </xf>
    <xf numFmtId="0" fontId="33" fillId="7" borderId="13" xfId="3" applyFont="1" applyFill="1" applyBorder="1">
      <alignment vertical="center"/>
    </xf>
    <xf numFmtId="6" fontId="33" fillId="0" borderId="13" xfId="4" applyNumberFormat="1" applyFont="1" applyBorder="1" applyAlignment="1">
      <alignment vertical="center"/>
    </xf>
    <xf numFmtId="6" fontId="33" fillId="8" borderId="13" xfId="5" applyNumberFormat="1" applyFont="1" applyFill="1" applyBorder="1" applyAlignment="1">
      <alignment horizontal="center" vertical="center"/>
    </xf>
    <xf numFmtId="6" fontId="33" fillId="0" borderId="13" xfId="5" applyNumberFormat="1" applyFont="1" applyBorder="1" applyAlignment="1">
      <alignment vertical="center"/>
    </xf>
    <xf numFmtId="6" fontId="32" fillId="0" borderId="13" xfId="5" applyNumberFormat="1" applyFont="1" applyBorder="1" applyAlignment="1">
      <alignment vertical="center"/>
    </xf>
    <xf numFmtId="6" fontId="32" fillId="8" borderId="13" xfId="5" applyNumberFormat="1" applyFont="1" applyFill="1" applyBorder="1" applyAlignment="1">
      <alignment horizontal="center" vertical="center"/>
    </xf>
    <xf numFmtId="0" fontId="32" fillId="0" borderId="13" xfId="5" applyFont="1" applyBorder="1" applyAlignment="1">
      <alignment vertical="center"/>
    </xf>
    <xf numFmtId="20" fontId="32" fillId="0" borderId="13" xfId="5" applyNumberFormat="1" applyFont="1" applyBorder="1" applyAlignment="1">
      <alignment vertical="center"/>
    </xf>
    <xf numFmtId="6" fontId="32" fillId="7" borderId="13" xfId="4" applyNumberFormat="1" applyFont="1" applyFill="1" applyBorder="1" applyAlignment="1">
      <alignment vertical="center"/>
    </xf>
    <xf numFmtId="20" fontId="33" fillId="7" borderId="13" xfId="5" applyNumberFormat="1" applyFont="1" applyFill="1" applyBorder="1" applyAlignment="1">
      <alignment horizontal="right" vertical="center"/>
    </xf>
    <xf numFmtId="0" fontId="33" fillId="7" borderId="13" xfId="5" applyFont="1" applyFill="1" applyBorder="1" applyAlignment="1">
      <alignment horizontal="center" vertical="center"/>
    </xf>
    <xf numFmtId="6" fontId="32" fillId="8" borderId="13" xfId="4" applyNumberFormat="1" applyFont="1" applyFill="1" applyBorder="1" applyAlignment="1">
      <alignment vertical="center"/>
    </xf>
    <xf numFmtId="20" fontId="32" fillId="7" borderId="13" xfId="5" applyNumberFormat="1" applyFont="1" applyFill="1" applyBorder="1" applyAlignment="1">
      <alignment vertical="center"/>
    </xf>
    <xf numFmtId="6" fontId="32" fillId="0" borderId="13" xfId="4" applyNumberFormat="1" applyFont="1" applyBorder="1" applyAlignment="1">
      <alignment vertical="center"/>
    </xf>
    <xf numFmtId="20" fontId="32" fillId="7" borderId="13" xfId="5" applyNumberFormat="1" applyFont="1" applyFill="1" applyBorder="1" applyAlignment="1">
      <alignment horizontal="right" vertical="center"/>
    </xf>
    <xf numFmtId="0" fontId="32" fillId="7" borderId="13" xfId="5" applyFont="1" applyFill="1" applyBorder="1" applyAlignment="1">
      <alignment horizontal="left" vertical="center"/>
    </xf>
    <xf numFmtId="0" fontId="33" fillId="0" borderId="13" xfId="5" applyFont="1" applyBorder="1" applyAlignment="1">
      <alignment vertical="center"/>
    </xf>
    <xf numFmtId="6" fontId="32" fillId="8" borderId="13" xfId="5" applyNumberFormat="1" applyFont="1" applyFill="1" applyBorder="1" applyAlignment="1">
      <alignment vertical="center"/>
    </xf>
    <xf numFmtId="0" fontId="32" fillId="8" borderId="13" xfId="5" applyFont="1" applyFill="1" applyBorder="1" applyAlignment="1">
      <alignment vertical="center"/>
    </xf>
    <xf numFmtId="20" fontId="32" fillId="8" borderId="13" xfId="5" applyNumberFormat="1" applyFont="1" applyFill="1" applyBorder="1" applyAlignment="1">
      <alignment horizontal="center" vertical="center"/>
    </xf>
    <xf numFmtId="0" fontId="32" fillId="8" borderId="13" xfId="4" applyFont="1" applyFill="1" applyBorder="1" applyAlignment="1">
      <alignment vertical="center"/>
    </xf>
    <xf numFmtId="0" fontId="36" fillId="7" borderId="13" xfId="3" applyFont="1" applyFill="1" applyBorder="1">
      <alignment vertical="center"/>
    </xf>
    <xf numFmtId="6" fontId="32" fillId="8" borderId="13" xfId="4" applyNumberFormat="1" applyFont="1" applyFill="1" applyBorder="1" applyAlignment="1">
      <alignment horizontal="center" vertical="center"/>
    </xf>
    <xf numFmtId="0" fontId="33" fillId="0" borderId="13" xfId="3" applyFont="1" applyBorder="1">
      <alignment vertical="center"/>
    </xf>
    <xf numFmtId="0" fontId="31" fillId="0" borderId="0" xfId="3" applyFont="1">
      <alignment vertical="center"/>
    </xf>
    <xf numFmtId="6" fontId="33" fillId="0" borderId="9" xfId="4" applyNumberFormat="1" applyFont="1" applyBorder="1" applyAlignment="1">
      <alignment vertical="center"/>
    </xf>
    <xf numFmtId="0" fontId="32" fillId="0" borderId="0" xfId="5" applyFont="1" applyAlignment="1">
      <alignment vertical="center"/>
    </xf>
    <xf numFmtId="0" fontId="29" fillId="0" borderId="13" xfId="3" applyFont="1" applyBorder="1">
      <alignment vertical="center"/>
    </xf>
    <xf numFmtId="0" fontId="43" fillId="0" borderId="13" xfId="3" applyFont="1" applyBorder="1">
      <alignment vertical="center"/>
    </xf>
    <xf numFmtId="0" fontId="29" fillId="7" borderId="13" xfId="3" applyFont="1" applyFill="1" applyBorder="1" applyAlignment="1">
      <alignment horizontal="center" vertical="center" wrapText="1"/>
    </xf>
    <xf numFmtId="0" fontId="50" fillId="7" borderId="13" xfId="3" applyFont="1" applyFill="1" applyBorder="1" applyAlignment="1">
      <alignment horizontal="center" vertical="center" wrapText="1"/>
    </xf>
    <xf numFmtId="0" fontId="29" fillId="7" borderId="13" xfId="3" applyFont="1" applyFill="1" applyBorder="1" applyAlignment="1">
      <alignment horizontal="right" vertical="center" wrapText="1"/>
    </xf>
    <xf numFmtId="0" fontId="18" fillId="0" borderId="0" xfId="1" applyFont="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4" fillId="4" borderId="9" xfId="1" applyFont="1" applyFill="1" applyBorder="1" applyAlignment="1" applyProtection="1">
      <alignment horizontal="center" vertical="center"/>
      <protection locked="0"/>
    </xf>
    <xf numFmtId="0" fontId="14" fillId="4" borderId="10" xfId="1" applyFont="1" applyFill="1" applyBorder="1" applyAlignment="1" applyProtection="1">
      <alignment horizontal="center" vertical="center"/>
      <protection locked="0"/>
    </xf>
    <xf numFmtId="0" fontId="14" fillId="4" borderId="2"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8" fillId="0" borderId="10" xfId="1" applyFont="1" applyBorder="1" applyAlignment="1" applyProtection="1">
      <alignment horizontal="center" vertical="center"/>
      <protection locked="0"/>
    </xf>
    <xf numFmtId="0" fontId="18" fillId="0" borderId="11" xfId="1" applyFont="1" applyBorder="1" applyAlignment="1" applyProtection="1">
      <alignment horizontal="center" vertical="center"/>
      <protection locked="0"/>
    </xf>
    <xf numFmtId="176" fontId="16" fillId="0" borderId="10" xfId="1" applyNumberFormat="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30"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25" xfId="1" applyFont="1" applyBorder="1" applyAlignment="1" applyProtection="1">
      <alignment horizontal="center" vertical="center"/>
      <protection locked="0"/>
    </xf>
    <xf numFmtId="0" fontId="10" fillId="3" borderId="1" xfId="1" applyFont="1" applyFill="1" applyBorder="1" applyAlignment="1" applyProtection="1">
      <alignment horizontal="center" vertical="center"/>
      <protection locked="0"/>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30" xfId="1" applyFont="1" applyFill="1" applyBorder="1" applyAlignment="1" applyProtection="1">
      <alignment horizontal="center" vertical="center"/>
      <protection locked="0"/>
    </xf>
    <xf numFmtId="0" fontId="10" fillId="3" borderId="15" xfId="1" applyFont="1" applyFill="1" applyBorder="1" applyAlignment="1" applyProtection="1">
      <alignment horizontal="center" vertical="center"/>
      <protection locked="0"/>
    </xf>
    <xf numFmtId="0" fontId="10" fillId="3" borderId="25" xfId="1" applyFont="1" applyFill="1" applyBorder="1" applyAlignment="1" applyProtection="1">
      <alignment horizontal="center" vertical="center"/>
      <protection locked="0"/>
    </xf>
    <xf numFmtId="0" fontId="20" fillId="0" borderId="1" xfId="1" applyFont="1" applyBorder="1" applyAlignment="1">
      <alignment horizontal="center" vertical="center" wrapText="1"/>
    </xf>
    <xf numFmtId="0" fontId="20" fillId="0" borderId="2" xfId="1" applyFont="1" applyBorder="1" applyAlignment="1">
      <alignment horizontal="center" vertical="center"/>
    </xf>
    <xf numFmtId="0" fontId="20" fillId="0" borderId="3" xfId="1" applyFont="1" applyBorder="1" applyAlignment="1">
      <alignment horizontal="center" vertical="center"/>
    </xf>
    <xf numFmtId="0" fontId="20" fillId="0" borderId="30" xfId="1" applyFont="1" applyBorder="1" applyAlignment="1">
      <alignment horizontal="center" vertical="center"/>
    </xf>
    <xf numFmtId="0" fontId="20" fillId="0" borderId="15" xfId="1" applyFont="1" applyBorder="1" applyAlignment="1">
      <alignment horizontal="center" vertical="center"/>
    </xf>
    <xf numFmtId="0" fontId="20" fillId="0" borderId="25" xfId="1" applyFont="1" applyBorder="1" applyAlignment="1">
      <alignment horizontal="center" vertical="center"/>
    </xf>
    <xf numFmtId="0" fontId="16" fillId="3" borderId="1" xfId="1" applyFont="1" applyFill="1" applyBorder="1" applyAlignment="1">
      <alignment horizontal="center" vertical="center" wrapText="1"/>
    </xf>
    <xf numFmtId="0" fontId="16" fillId="3" borderId="2" xfId="1" applyFont="1" applyFill="1" applyBorder="1" applyAlignment="1">
      <alignment horizontal="center" vertical="center" wrapText="1"/>
    </xf>
    <xf numFmtId="0" fontId="16" fillId="3" borderId="3" xfId="1" applyFont="1" applyFill="1" applyBorder="1" applyAlignment="1">
      <alignment horizontal="center" vertical="center" wrapText="1"/>
    </xf>
    <xf numFmtId="0" fontId="16" fillId="3" borderId="30" xfId="1" applyFont="1" applyFill="1" applyBorder="1" applyAlignment="1">
      <alignment horizontal="center" vertical="center" wrapText="1"/>
    </xf>
    <xf numFmtId="0" fontId="16" fillId="3" borderId="15" xfId="1" applyFont="1" applyFill="1" applyBorder="1" applyAlignment="1">
      <alignment horizontal="center" vertical="center" wrapText="1"/>
    </xf>
    <xf numFmtId="0" fontId="16" fillId="3" borderId="25" xfId="1" applyFont="1" applyFill="1" applyBorder="1" applyAlignment="1">
      <alignment horizontal="center" vertical="center" wrapText="1"/>
    </xf>
    <xf numFmtId="0" fontId="18" fillId="0" borderId="9" xfId="1" applyFont="1" applyBorder="1" applyAlignment="1" applyProtection="1">
      <alignment horizontal="center" vertical="center"/>
      <protection locked="0"/>
    </xf>
    <xf numFmtId="176" fontId="28" fillId="0" borderId="9" xfId="1" applyNumberFormat="1" applyFont="1" applyBorder="1" applyAlignment="1" applyProtection="1">
      <alignment horizontal="center" vertical="center"/>
      <protection locked="0"/>
    </xf>
    <xf numFmtId="176" fontId="28" fillId="0" borderId="10" xfId="1" applyNumberFormat="1" applyFont="1" applyBorder="1" applyAlignment="1" applyProtection="1">
      <alignment horizontal="center" vertical="center"/>
      <protection locked="0"/>
    </xf>
    <xf numFmtId="0" fontId="14" fillId="5" borderId="13" xfId="1" applyFont="1" applyFill="1" applyBorder="1" applyAlignment="1" applyProtection="1">
      <alignment horizontal="center" vertical="center"/>
      <protection locked="0"/>
    </xf>
    <xf numFmtId="176" fontId="16" fillId="0" borderId="11" xfId="1" applyNumberFormat="1" applyFont="1" applyBorder="1" applyAlignment="1" applyProtection="1">
      <alignment horizontal="center" vertical="center"/>
      <protection locked="0"/>
    </xf>
    <xf numFmtId="0" fontId="18" fillId="0" borderId="4" xfId="1" applyFont="1" applyBorder="1" applyAlignment="1" applyProtection="1">
      <alignment horizontal="center" vertical="center"/>
      <protection locked="0"/>
    </xf>
    <xf numFmtId="0" fontId="18" fillId="0" borderId="5" xfId="1" applyFont="1" applyBorder="1" applyAlignment="1" applyProtection="1">
      <alignment horizontal="center" vertical="center"/>
      <protection locked="0"/>
    </xf>
    <xf numFmtId="0" fontId="12" fillId="0" borderId="7" xfId="1" applyFont="1" applyBorder="1" applyAlignment="1">
      <alignment horizontal="left" vertical="center"/>
    </xf>
    <xf numFmtId="0" fontId="56" fillId="0" borderId="0" xfId="1" applyFont="1" applyAlignment="1">
      <alignment horizontal="left" vertical="center"/>
    </xf>
    <xf numFmtId="0" fontId="56" fillId="0" borderId="8" xfId="1" applyFont="1" applyBorder="1" applyAlignment="1">
      <alignment horizontal="left" vertical="center"/>
    </xf>
    <xf numFmtId="38" fontId="10" fillId="0" borderId="4" xfId="2" applyFont="1" applyBorder="1" applyAlignment="1" applyProtection="1">
      <alignment horizontal="center" vertical="center"/>
    </xf>
    <xf numFmtId="38" fontId="10" fillId="0" borderId="5" xfId="2" applyFont="1" applyBorder="1" applyAlignment="1" applyProtection="1">
      <alignment horizontal="center"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178" fontId="18" fillId="0" borderId="13" xfId="1" applyNumberFormat="1" applyFont="1" applyBorder="1" applyAlignment="1">
      <alignment horizontal="center" vertical="center"/>
    </xf>
    <xf numFmtId="0" fontId="14" fillId="0" borderId="5" xfId="1" applyFont="1" applyBorder="1" applyAlignment="1" applyProtection="1">
      <alignment horizontal="center" vertical="center"/>
      <protection locked="0"/>
    </xf>
    <xf numFmtId="177" fontId="10" fillId="0" borderId="4" xfId="1" applyNumberFormat="1" applyFont="1" applyBorder="1" applyAlignment="1">
      <alignment horizontal="center" vertical="center"/>
    </xf>
    <xf numFmtId="177" fontId="10" fillId="0" borderId="5" xfId="1" applyNumberFormat="1" applyFont="1" applyBorder="1" applyAlignment="1">
      <alignment horizontal="center" vertical="center"/>
    </xf>
    <xf numFmtId="177" fontId="10" fillId="0" borderId="6" xfId="1" applyNumberFormat="1" applyFont="1" applyBorder="1" applyAlignment="1">
      <alignment horizontal="center" vertical="center"/>
    </xf>
    <xf numFmtId="0" fontId="10" fillId="0" borderId="40" xfId="1" applyFont="1" applyBorder="1" applyAlignment="1">
      <alignment horizontal="center" vertical="center"/>
    </xf>
    <xf numFmtId="0" fontId="10" fillId="0" borderId="6" xfId="1" applyFont="1" applyBorder="1" applyAlignment="1">
      <alignment horizontal="center" vertical="center"/>
    </xf>
    <xf numFmtId="0" fontId="18" fillId="0" borderId="13" xfId="1" applyFont="1" applyBorder="1" applyAlignment="1">
      <alignment horizontal="center" vertical="center"/>
    </xf>
    <xf numFmtId="0" fontId="18" fillId="0" borderId="61" xfId="1" applyFont="1" applyBorder="1" applyAlignment="1" applyProtection="1">
      <alignment horizontal="center" vertical="center"/>
      <protection locked="0"/>
    </xf>
    <xf numFmtId="0" fontId="18" fillId="0" borderId="62" xfId="1" applyFont="1" applyBorder="1" applyAlignment="1" applyProtection="1">
      <alignment horizontal="center" vertical="center"/>
      <protection locked="0"/>
    </xf>
    <xf numFmtId="0" fontId="18" fillId="0" borderId="63" xfId="1" applyFont="1" applyBorder="1" applyAlignment="1" applyProtection="1">
      <alignment horizontal="center" vertical="center"/>
      <protection locked="0"/>
    </xf>
    <xf numFmtId="0" fontId="14" fillId="5" borderId="9" xfId="1" applyFont="1" applyFill="1" applyBorder="1" applyAlignment="1" applyProtection="1">
      <alignment horizontal="center" vertical="center"/>
      <protection locked="0"/>
    </xf>
    <xf numFmtId="0" fontId="14" fillId="5" borderId="10" xfId="1" applyFont="1" applyFill="1" applyBorder="1" applyAlignment="1" applyProtection="1">
      <alignment horizontal="center" vertical="center"/>
      <protection locked="0"/>
    </xf>
    <xf numFmtId="0" fontId="14" fillId="5" borderId="11" xfId="1" applyFont="1" applyFill="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25" fillId="3" borderId="34" xfId="1" applyFont="1" applyFill="1" applyBorder="1" applyAlignment="1" applyProtection="1">
      <alignment horizontal="center" vertical="center"/>
      <protection locked="0"/>
    </xf>
    <xf numFmtId="0" fontId="25" fillId="3" borderId="31" xfId="1" applyFont="1" applyFill="1" applyBorder="1" applyAlignment="1" applyProtection="1">
      <alignment horizontal="center" vertical="center"/>
      <protection locked="0"/>
    </xf>
    <xf numFmtId="0" fontId="25" fillId="3" borderId="12" xfId="1" applyFont="1" applyFill="1" applyBorder="1" applyAlignment="1" applyProtection="1">
      <alignment horizontal="center" vertical="center"/>
      <protection locked="0"/>
    </xf>
    <xf numFmtId="0" fontId="25" fillId="3" borderId="13" xfId="1" applyFont="1" applyFill="1" applyBorder="1" applyAlignment="1" applyProtection="1">
      <alignment horizontal="center" vertical="center"/>
      <protection locked="0"/>
    </xf>
    <xf numFmtId="0" fontId="16" fillId="3" borderId="4" xfId="1" applyFont="1" applyFill="1" applyBorder="1" applyAlignment="1">
      <alignment horizontal="center" vertical="center" wrapText="1"/>
    </xf>
    <xf numFmtId="0" fontId="16" fillId="3" borderId="5" xfId="1" applyFont="1" applyFill="1" applyBorder="1" applyAlignment="1">
      <alignment horizontal="center" vertical="center" wrapText="1"/>
    </xf>
    <xf numFmtId="0" fontId="16" fillId="3" borderId="33" xfId="1" applyFont="1" applyFill="1" applyBorder="1" applyAlignment="1">
      <alignment horizontal="center" vertical="center" wrapText="1"/>
    </xf>
    <xf numFmtId="0" fontId="7" fillId="0" borderId="47" xfId="1" applyFont="1" applyBorder="1" applyAlignment="1">
      <alignment horizontal="center" vertical="center"/>
    </xf>
    <xf numFmtId="0" fontId="7" fillId="0" borderId="45" xfId="1" applyFont="1" applyBorder="1" applyAlignment="1">
      <alignment horizontal="center" vertical="center"/>
    </xf>
    <xf numFmtId="0" fontId="7" fillId="0" borderId="46"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25" fillId="3" borderId="35" xfId="1" applyFont="1" applyFill="1" applyBorder="1" applyAlignment="1" applyProtection="1">
      <alignment horizontal="center" vertical="center"/>
      <protection locked="0"/>
    </xf>
    <xf numFmtId="0" fontId="25" fillId="3" borderId="2" xfId="1" applyFont="1" applyFill="1" applyBorder="1" applyAlignment="1" applyProtection="1">
      <alignment horizontal="center" vertical="center"/>
      <protection locked="0"/>
    </xf>
    <xf numFmtId="0" fontId="25" fillId="3" borderId="3" xfId="1" applyFont="1" applyFill="1" applyBorder="1" applyAlignment="1" applyProtection="1">
      <alignment horizontal="center" vertical="center"/>
      <protection locked="0"/>
    </xf>
    <xf numFmtId="0" fontId="25" fillId="3" borderId="21" xfId="1" applyFont="1" applyFill="1" applyBorder="1" applyAlignment="1" applyProtection="1">
      <alignment horizontal="center" vertical="center"/>
      <protection locked="0"/>
    </xf>
    <xf numFmtId="0" fontId="25" fillId="3" borderId="15" xfId="1" applyFont="1" applyFill="1" applyBorder="1" applyAlignment="1" applyProtection="1">
      <alignment horizontal="center" vertical="center"/>
      <protection locked="0"/>
    </xf>
    <xf numFmtId="0" fontId="25" fillId="3" borderId="25" xfId="1" applyFont="1" applyFill="1" applyBorder="1" applyAlignment="1" applyProtection="1">
      <alignment horizontal="center" vertical="center"/>
      <protection locked="0"/>
    </xf>
    <xf numFmtId="0" fontId="17" fillId="3" borderId="28" xfId="1" applyFont="1" applyFill="1" applyBorder="1" applyAlignment="1">
      <alignment horizontal="left" vertical="center" wrapText="1"/>
    </xf>
    <xf numFmtId="0" fontId="17" fillId="3" borderId="2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0" fillId="0" borderId="12" xfId="1" applyFont="1" applyBorder="1" applyAlignment="1">
      <alignment horizontal="center" vertical="center"/>
    </xf>
    <xf numFmtId="0" fontId="10" fillId="0" borderId="9" xfId="1" applyFont="1" applyBorder="1" applyAlignment="1">
      <alignment horizontal="center" vertical="center"/>
    </xf>
    <xf numFmtId="0" fontId="20" fillId="0" borderId="52" xfId="1" applyFont="1" applyBorder="1" applyAlignment="1" applyProtection="1">
      <alignment horizontal="center" vertical="center" wrapText="1" shrinkToFit="1"/>
      <protection locked="0"/>
    </xf>
    <xf numFmtId="0" fontId="20" fillId="0" borderId="53" xfId="1" applyFont="1" applyBorder="1" applyAlignment="1" applyProtection="1">
      <alignment horizontal="center" vertical="center" wrapText="1" shrinkToFit="1"/>
      <protection locked="0"/>
    </xf>
    <xf numFmtId="0" fontId="6" fillId="0" borderId="53" xfId="6" applyFill="1" applyBorder="1" applyAlignment="1" applyProtection="1">
      <alignment horizontal="center" vertical="center"/>
      <protection locked="0"/>
    </xf>
    <xf numFmtId="0" fontId="6" fillId="0" borderId="53" xfId="6" applyBorder="1" applyAlignment="1" applyProtection="1">
      <alignment horizontal="center" vertical="center"/>
      <protection locked="0"/>
    </xf>
    <xf numFmtId="0" fontId="6" fillId="0" borderId="54" xfId="6" applyBorder="1" applyAlignment="1" applyProtection="1">
      <alignment horizontal="center" vertical="center"/>
      <protection locked="0"/>
    </xf>
    <xf numFmtId="0" fontId="19" fillId="0" borderId="1" xfId="1" applyFont="1" applyBorder="1" applyAlignment="1" applyProtection="1">
      <alignment horizontal="center" vertical="center" wrapText="1" shrinkToFit="1"/>
      <protection locked="0"/>
    </xf>
    <xf numFmtId="0" fontId="19" fillId="0" borderId="2" xfId="1" applyFont="1" applyBorder="1" applyAlignment="1" applyProtection="1">
      <alignment horizontal="center" vertical="center" wrapText="1" shrinkToFit="1"/>
      <protection locked="0"/>
    </xf>
    <xf numFmtId="0" fontId="20" fillId="2" borderId="2" xfId="1" applyFont="1" applyFill="1" applyBorder="1" applyAlignment="1" applyProtection="1">
      <alignment horizontal="center" vertical="center"/>
      <protection locked="0"/>
    </xf>
    <xf numFmtId="0" fontId="20" fillId="2" borderId="3" xfId="1" applyFont="1" applyFill="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21" fillId="0" borderId="1" xfId="1" applyFont="1" applyBorder="1" applyAlignment="1" applyProtection="1">
      <alignment horizontal="center" vertical="center"/>
      <protection locked="0"/>
    </xf>
    <xf numFmtId="0" fontId="21" fillId="0" borderId="2" xfId="1" applyFont="1" applyBorder="1" applyAlignment="1" applyProtection="1">
      <alignment horizontal="center" vertical="center"/>
      <protection locked="0"/>
    </xf>
    <xf numFmtId="0" fontId="21" fillId="0" borderId="3"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5"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16" fillId="5" borderId="9" xfId="0" applyFont="1" applyFill="1" applyBorder="1" applyAlignment="1" applyProtection="1">
      <alignment horizontal="center" vertical="center"/>
      <protection locked="0"/>
    </xf>
    <xf numFmtId="0" fontId="16" fillId="5" borderId="10" xfId="0" applyFont="1" applyFill="1" applyBorder="1" applyAlignment="1" applyProtection="1">
      <alignment horizontal="center" vertical="center"/>
      <protection locked="0"/>
    </xf>
    <xf numFmtId="0" fontId="16" fillId="5" borderId="11" xfId="0" applyFont="1" applyFill="1" applyBorder="1" applyAlignment="1" applyProtection="1">
      <alignment horizontal="center" vertical="center"/>
      <protection locked="0"/>
    </xf>
    <xf numFmtId="0" fontId="14" fillId="2" borderId="4" xfId="1" applyFont="1" applyFill="1" applyBorder="1" applyAlignment="1" applyProtection="1">
      <alignment horizontal="center" vertical="center" wrapText="1"/>
      <protection locked="0"/>
    </xf>
    <xf numFmtId="0" fontId="14" fillId="2" borderId="5" xfId="1" applyFont="1" applyFill="1" applyBorder="1" applyAlignment="1" applyProtection="1">
      <alignment horizontal="center" vertical="center" wrapText="1"/>
      <protection locked="0"/>
    </xf>
    <xf numFmtId="0" fontId="14" fillId="0" borderId="1" xfId="1" applyFont="1" applyBorder="1" applyAlignment="1" applyProtection="1">
      <alignment horizontal="center" vertical="center" shrinkToFit="1"/>
      <protection locked="0"/>
    </xf>
    <xf numFmtId="0" fontId="14" fillId="0" borderId="2" xfId="1" applyFont="1" applyBorder="1" applyAlignment="1" applyProtection="1">
      <alignment horizontal="center" vertical="center" shrinkToFit="1"/>
      <protection locked="0"/>
    </xf>
    <xf numFmtId="0" fontId="14" fillId="0" borderId="3" xfId="1" applyFont="1" applyBorder="1" applyAlignment="1" applyProtection="1">
      <alignment horizontal="center" vertical="center" shrinkToFit="1"/>
      <protection locked="0"/>
    </xf>
    <xf numFmtId="0" fontId="16" fillId="4" borderId="13" xfId="0" applyFont="1" applyFill="1" applyBorder="1" applyAlignment="1" applyProtection="1">
      <alignment horizontal="center" vertical="center"/>
      <protection locked="0"/>
    </xf>
    <xf numFmtId="0" fontId="14" fillId="9" borderId="1" xfId="1" applyFont="1" applyFill="1" applyBorder="1" applyAlignment="1" applyProtection="1">
      <alignment horizontal="center" vertical="center"/>
      <protection locked="0"/>
    </xf>
    <xf numFmtId="0" fontId="14" fillId="9" borderId="2" xfId="1" applyFont="1" applyFill="1" applyBorder="1" applyAlignment="1" applyProtection="1">
      <alignment horizontal="center" vertical="center"/>
      <protection locked="0"/>
    </xf>
    <xf numFmtId="0" fontId="14" fillId="9" borderId="3" xfId="1" applyFont="1" applyFill="1" applyBorder="1" applyAlignment="1" applyProtection="1">
      <alignment horizontal="center" vertical="center"/>
      <protection locked="0"/>
    </xf>
    <xf numFmtId="0" fontId="14" fillId="9" borderId="4" xfId="1" applyFont="1" applyFill="1" applyBorder="1" applyAlignment="1" applyProtection="1">
      <alignment horizontal="center" vertical="center"/>
      <protection locked="0"/>
    </xf>
    <xf numFmtId="0" fontId="14" fillId="9" borderId="5" xfId="1" applyFont="1" applyFill="1" applyBorder="1" applyAlignment="1" applyProtection="1">
      <alignment horizontal="center" vertical="center"/>
      <protection locked="0"/>
    </xf>
    <xf numFmtId="0" fontId="14" fillId="9" borderId="6" xfId="1" applyFont="1" applyFill="1" applyBorder="1" applyAlignment="1" applyProtection="1">
      <alignment horizontal="center" vertical="center"/>
      <protection locked="0"/>
    </xf>
    <xf numFmtId="0" fontId="7" fillId="9" borderId="9" xfId="1" applyFont="1" applyFill="1" applyBorder="1" applyAlignment="1" applyProtection="1">
      <alignment horizontal="right" vertical="center"/>
      <protection locked="0"/>
    </xf>
    <xf numFmtId="0" fontId="7" fillId="9" borderId="10" xfId="1" applyFont="1" applyFill="1" applyBorder="1" applyAlignment="1" applyProtection="1">
      <alignment horizontal="right" vertical="center"/>
      <protection locked="0"/>
    </xf>
    <xf numFmtId="0" fontId="7" fillId="9" borderId="5" xfId="1" applyFont="1" applyFill="1" applyBorder="1" applyAlignment="1" applyProtection="1">
      <alignment horizontal="right" vertical="center"/>
      <protection locked="0"/>
    </xf>
    <xf numFmtId="0" fontId="7" fillId="9" borderId="11" xfId="1" applyFont="1" applyFill="1" applyBorder="1" applyAlignment="1" applyProtection="1">
      <alignment horizontal="right" vertical="center"/>
      <protection locked="0"/>
    </xf>
    <xf numFmtId="0" fontId="14" fillId="9" borderId="7" xfId="1" applyFont="1" applyFill="1" applyBorder="1" applyAlignment="1" applyProtection="1">
      <alignment horizontal="center" vertical="center"/>
      <protection locked="0"/>
    </xf>
    <xf numFmtId="0" fontId="14" fillId="9" borderId="0" xfId="1" applyFont="1" applyFill="1" applyAlignment="1" applyProtection="1">
      <alignment horizontal="center" vertical="center"/>
      <protection locked="0"/>
    </xf>
    <xf numFmtId="0" fontId="14" fillId="9" borderId="8" xfId="1" applyFont="1" applyFill="1" applyBorder="1" applyAlignment="1" applyProtection="1">
      <alignment horizontal="center" vertical="center"/>
      <protection locked="0"/>
    </xf>
    <xf numFmtId="38" fontId="18" fillId="0" borderId="9" xfId="2" applyFont="1" applyBorder="1" applyAlignment="1" applyProtection="1">
      <alignment horizontal="center" vertical="center"/>
      <protection locked="0"/>
    </xf>
    <xf numFmtId="38" fontId="18" fillId="0" borderId="10" xfId="2" applyFont="1" applyBorder="1" applyAlignment="1" applyProtection="1">
      <alignment horizontal="center" vertical="center"/>
      <protection locked="0"/>
    </xf>
    <xf numFmtId="0" fontId="14" fillId="0" borderId="9" xfId="1" applyFont="1" applyBorder="1" applyAlignment="1" applyProtection="1">
      <alignment horizontal="center" vertical="center"/>
      <protection locked="0"/>
    </xf>
    <xf numFmtId="0" fontId="25" fillId="7" borderId="36" xfId="1" applyFont="1" applyFill="1" applyBorder="1" applyAlignment="1" applyProtection="1">
      <alignment horizontal="left" vertical="center" wrapText="1"/>
      <protection locked="0"/>
    </xf>
    <xf numFmtId="0" fontId="25" fillId="7" borderId="37" xfId="1" applyFont="1" applyFill="1" applyBorder="1" applyAlignment="1" applyProtection="1">
      <alignment horizontal="left" vertical="center" wrapText="1"/>
      <protection locked="0"/>
    </xf>
    <xf numFmtId="0" fontId="25" fillId="7" borderId="39" xfId="1" applyFont="1" applyFill="1" applyBorder="1" applyAlignment="1" applyProtection="1">
      <alignment horizontal="left" vertical="center" wrapText="1"/>
      <protection locked="0"/>
    </xf>
    <xf numFmtId="0" fontId="8" fillId="0" borderId="0" xfId="1" applyFont="1" applyAlignment="1">
      <alignment horizontal="left" vertical="center" wrapText="1"/>
    </xf>
    <xf numFmtId="0" fontId="8" fillId="0" borderId="8" xfId="1" applyFont="1" applyBorder="1" applyAlignment="1">
      <alignment horizontal="left" vertical="center" wrapText="1"/>
    </xf>
    <xf numFmtId="0" fontId="10" fillId="3" borderId="42" xfId="1" applyFont="1" applyFill="1" applyBorder="1" applyAlignment="1">
      <alignment horizontal="center" vertical="center"/>
    </xf>
    <xf numFmtId="0" fontId="10" fillId="3" borderId="33" xfId="1" applyFont="1" applyFill="1" applyBorder="1" applyAlignment="1">
      <alignment horizontal="center" vertical="center"/>
    </xf>
    <xf numFmtId="0" fontId="10" fillId="8" borderId="43" xfId="1" applyFont="1" applyFill="1" applyBorder="1" applyAlignment="1">
      <alignment horizontal="center" vertical="center"/>
    </xf>
    <xf numFmtId="0" fontId="10" fillId="8" borderId="29" xfId="1" applyFont="1" applyFill="1" applyBorder="1" applyAlignment="1">
      <alignment horizontal="center" vertical="center"/>
    </xf>
    <xf numFmtId="0" fontId="18" fillId="8" borderId="29" xfId="1" applyFont="1" applyFill="1" applyBorder="1" applyAlignment="1">
      <alignment horizontal="center" vertical="center"/>
    </xf>
    <xf numFmtId="0" fontId="18" fillId="8" borderId="19" xfId="1" applyFont="1" applyFill="1" applyBorder="1" applyAlignment="1">
      <alignment horizontal="center" vertical="center"/>
    </xf>
    <xf numFmtId="0" fontId="18" fillId="8" borderId="22" xfId="1" applyFont="1" applyFill="1" applyBorder="1" applyAlignment="1">
      <alignment horizontal="center" vertical="center"/>
    </xf>
    <xf numFmtId="0" fontId="18" fillId="0" borderId="47" xfId="1" applyFont="1" applyBorder="1" applyAlignment="1">
      <alignment horizontal="center" vertical="center"/>
    </xf>
    <xf numFmtId="0" fontId="18" fillId="0" borderId="45" xfId="1" applyFont="1" applyBorder="1" applyAlignment="1">
      <alignment horizontal="center" vertical="center"/>
    </xf>
    <xf numFmtId="0" fontId="18" fillId="0" borderId="46" xfId="1" applyFont="1" applyBorder="1" applyAlignment="1">
      <alignment horizontal="center" vertical="center"/>
    </xf>
    <xf numFmtId="0" fontId="16" fillId="6" borderId="33" xfId="1" applyFont="1" applyFill="1" applyBorder="1" applyAlignment="1">
      <alignment horizontal="center" vertical="center" wrapText="1"/>
    </xf>
    <xf numFmtId="0" fontId="25" fillId="6" borderId="57" xfId="1" applyFont="1" applyFill="1" applyBorder="1" applyAlignment="1">
      <alignment horizontal="center" vertical="center" wrapText="1"/>
    </xf>
    <xf numFmtId="0" fontId="30" fillId="6" borderId="33" xfId="1" applyFont="1" applyFill="1" applyBorder="1" applyAlignment="1">
      <alignment horizontal="center" vertical="center"/>
    </xf>
    <xf numFmtId="0" fontId="30" fillId="6" borderId="60" xfId="1" applyFont="1" applyFill="1" applyBorder="1" applyAlignment="1">
      <alignment horizontal="center" vertical="center"/>
    </xf>
    <xf numFmtId="0" fontId="30" fillId="6" borderId="57" xfId="1" applyFont="1" applyFill="1" applyBorder="1" applyAlignment="1">
      <alignment horizontal="center" vertical="center"/>
    </xf>
    <xf numFmtId="0" fontId="30" fillId="6" borderId="58" xfId="1" applyFont="1" applyFill="1" applyBorder="1" applyAlignment="1">
      <alignment horizontal="center" vertical="center"/>
    </xf>
    <xf numFmtId="0" fontId="25" fillId="3" borderId="40" xfId="1" applyFont="1" applyFill="1" applyBorder="1" applyAlignment="1" applyProtection="1">
      <alignment horizontal="center" vertical="center" wrapText="1"/>
      <protection locked="0"/>
    </xf>
    <xf numFmtId="0" fontId="25" fillId="3" borderId="5" xfId="1" applyFont="1" applyFill="1" applyBorder="1" applyAlignment="1" applyProtection="1">
      <alignment horizontal="center" vertical="center" wrapText="1"/>
      <protection locked="0"/>
    </xf>
    <xf numFmtId="0" fontId="25" fillId="3" borderId="6" xfId="1" applyFont="1" applyFill="1" applyBorder="1" applyAlignment="1" applyProtection="1">
      <alignment horizontal="center" vertical="center" wrapText="1"/>
      <protection locked="0"/>
    </xf>
    <xf numFmtId="0" fontId="25" fillId="3" borderId="41" xfId="1" applyFont="1" applyFill="1" applyBorder="1" applyAlignment="1" applyProtection="1">
      <alignment horizontal="center" vertical="center" wrapText="1"/>
      <protection locked="0"/>
    </xf>
    <xf numFmtId="0" fontId="25" fillId="3" borderId="37" xfId="1" applyFont="1" applyFill="1" applyBorder="1" applyAlignment="1" applyProtection="1">
      <alignment horizontal="center" vertical="center" wrapText="1"/>
      <protection locked="0"/>
    </xf>
    <xf numFmtId="0" fontId="25" fillId="3" borderId="38" xfId="1" applyFont="1" applyFill="1" applyBorder="1" applyAlignment="1" applyProtection="1">
      <alignment horizontal="center" vertical="center" wrapText="1"/>
      <protection locked="0"/>
    </xf>
    <xf numFmtId="0" fontId="25" fillId="3" borderId="36" xfId="1" applyFont="1" applyFill="1" applyBorder="1" applyAlignment="1" applyProtection="1">
      <alignment horizontal="center" vertical="center" wrapText="1"/>
      <protection locked="0"/>
    </xf>
    <xf numFmtId="0" fontId="10" fillId="7" borderId="36" xfId="1" applyFont="1" applyFill="1" applyBorder="1" applyAlignment="1" applyProtection="1">
      <alignment horizontal="left" vertical="center"/>
      <protection locked="0"/>
    </xf>
    <xf numFmtId="0" fontId="10" fillId="7" borderId="37" xfId="1" applyFont="1" applyFill="1" applyBorder="1" applyAlignment="1" applyProtection="1">
      <alignment horizontal="left" vertical="center"/>
      <protection locked="0"/>
    </xf>
    <xf numFmtId="0" fontId="10" fillId="7" borderId="38" xfId="1" applyFont="1" applyFill="1" applyBorder="1" applyAlignment="1" applyProtection="1">
      <alignment horizontal="left" vertical="center"/>
      <protection locked="0"/>
    </xf>
    <xf numFmtId="0" fontId="10" fillId="7" borderId="48" xfId="1" applyFont="1" applyFill="1" applyBorder="1" applyAlignment="1" applyProtection="1">
      <alignment horizontal="left" vertical="center"/>
      <protection locked="0"/>
    </xf>
    <xf numFmtId="0" fontId="10" fillId="7" borderId="49" xfId="1" applyFont="1" applyFill="1" applyBorder="1" applyAlignment="1" applyProtection="1">
      <alignment horizontal="left" vertical="center"/>
      <protection locked="0"/>
    </xf>
    <xf numFmtId="0" fontId="10" fillId="7" borderId="51" xfId="1" applyFont="1" applyFill="1" applyBorder="1" applyAlignment="1" applyProtection="1">
      <alignment horizontal="left" vertical="center"/>
      <protection locked="0"/>
    </xf>
    <xf numFmtId="49" fontId="14" fillId="7" borderId="1" xfId="1" applyNumberFormat="1" applyFont="1" applyFill="1" applyBorder="1" applyAlignment="1" applyProtection="1">
      <alignment horizontal="center" vertical="center"/>
      <protection locked="0"/>
    </xf>
    <xf numFmtId="49" fontId="14" fillId="7" borderId="2" xfId="1" applyNumberFormat="1" applyFont="1" applyFill="1" applyBorder="1" applyAlignment="1" applyProtection="1">
      <alignment horizontal="center" vertical="center"/>
      <protection locked="0"/>
    </xf>
    <xf numFmtId="49" fontId="14" fillId="7" borderId="3" xfId="1" applyNumberFormat="1" applyFont="1" applyFill="1" applyBorder="1" applyAlignment="1" applyProtection="1">
      <alignment horizontal="center" vertical="center"/>
      <protection locked="0"/>
    </xf>
    <xf numFmtId="49" fontId="14" fillId="7" borderId="4" xfId="1" applyNumberFormat="1" applyFont="1" applyFill="1" applyBorder="1" applyAlignment="1" applyProtection="1">
      <alignment horizontal="center" vertical="center"/>
      <protection locked="0"/>
    </xf>
    <xf numFmtId="49" fontId="14" fillId="7" borderId="5" xfId="1" applyNumberFormat="1" applyFont="1" applyFill="1" applyBorder="1" applyAlignment="1" applyProtection="1">
      <alignment horizontal="center" vertical="center"/>
      <protection locked="0"/>
    </xf>
    <xf numFmtId="49" fontId="14" fillId="7" borderId="6" xfId="1" applyNumberFormat="1" applyFont="1" applyFill="1" applyBorder="1" applyAlignment="1" applyProtection="1">
      <alignment horizontal="center" vertical="center"/>
      <protection locked="0"/>
    </xf>
    <xf numFmtId="49" fontId="15" fillId="0" borderId="2" xfId="1" applyNumberFormat="1" applyFont="1" applyBorder="1" applyAlignment="1" applyProtection="1">
      <alignment horizontal="center" vertical="center"/>
      <protection locked="0"/>
    </xf>
    <xf numFmtId="49" fontId="15" fillId="0" borderId="5" xfId="1" applyNumberFormat="1" applyFont="1" applyBorder="1" applyAlignment="1" applyProtection="1">
      <alignment horizontal="center" vertical="center"/>
      <protection locked="0"/>
    </xf>
    <xf numFmtId="49" fontId="15" fillId="0" borderId="1" xfId="1" applyNumberFormat="1" applyFont="1" applyBorder="1" applyAlignment="1" applyProtection="1">
      <alignment horizontal="center" vertical="center"/>
      <protection locked="0"/>
    </xf>
    <xf numFmtId="49" fontId="15" fillId="0" borderId="17" xfId="1" applyNumberFormat="1" applyFont="1" applyBorder="1" applyAlignment="1" applyProtection="1">
      <alignment horizontal="center" vertical="center"/>
      <protection locked="0"/>
    </xf>
    <xf numFmtId="49" fontId="15" fillId="0" borderId="4" xfId="1" applyNumberFormat="1" applyFont="1" applyBorder="1" applyAlignment="1" applyProtection="1">
      <alignment horizontal="center" vertical="center"/>
      <protection locked="0"/>
    </xf>
    <xf numFmtId="49" fontId="15" fillId="0" borderId="14" xfId="1" applyNumberFormat="1" applyFont="1" applyBorder="1" applyAlignment="1" applyProtection="1">
      <alignment horizontal="center" vertical="center"/>
      <protection locked="0"/>
    </xf>
    <xf numFmtId="0" fontId="10" fillId="0" borderId="42" xfId="1" applyFont="1" applyBorder="1" applyAlignment="1">
      <alignment horizontal="center" vertical="center"/>
    </xf>
    <xf numFmtId="0" fontId="10" fillId="0" borderId="4" xfId="1" applyFont="1" applyBorder="1" applyAlignment="1">
      <alignment horizontal="center" vertical="center"/>
    </xf>
    <xf numFmtId="0" fontId="26" fillId="9" borderId="7" xfId="1" applyFont="1" applyFill="1" applyBorder="1" applyAlignment="1">
      <alignment horizontal="center" vertical="center"/>
    </xf>
    <xf numFmtId="0" fontId="26" fillId="9" borderId="0" xfId="1" applyFont="1" applyFill="1" applyAlignment="1">
      <alignment horizontal="center" vertical="center"/>
    </xf>
    <xf numFmtId="0" fontId="26" fillId="9" borderId="8" xfId="1" applyFont="1" applyFill="1" applyBorder="1" applyAlignment="1">
      <alignment horizontal="center" vertical="center"/>
    </xf>
    <xf numFmtId="0" fontId="7" fillId="0" borderId="7" xfId="1" applyFont="1" applyBorder="1" applyAlignment="1">
      <alignment horizontal="center" vertical="center" wrapText="1"/>
    </xf>
    <xf numFmtId="0" fontId="7" fillId="0" borderId="0" xfId="1" applyFont="1" applyAlignment="1">
      <alignment horizontal="center" vertical="center" wrapText="1"/>
    </xf>
    <xf numFmtId="0" fontId="10" fillId="0" borderId="29" xfId="1" applyFont="1" applyBorder="1" applyAlignment="1" applyProtection="1">
      <alignment horizontal="center" vertical="center"/>
      <protection locked="0"/>
    </xf>
    <xf numFmtId="0" fontId="10" fillId="0" borderId="19" xfId="1" applyFont="1" applyBorder="1" applyAlignment="1" applyProtection="1">
      <alignment horizontal="center" vertical="center"/>
      <protection locked="0"/>
    </xf>
    <xf numFmtId="49" fontId="10" fillId="0" borderId="19" xfId="1" applyNumberFormat="1" applyFont="1" applyBorder="1" applyAlignment="1" applyProtection="1">
      <alignment horizontal="center" vertical="center"/>
      <protection locked="0"/>
    </xf>
    <xf numFmtId="0" fontId="22" fillId="9" borderId="7" xfId="1" applyFont="1" applyFill="1" applyBorder="1" applyAlignment="1">
      <alignment horizontal="center" vertical="center"/>
    </xf>
    <xf numFmtId="0" fontId="22" fillId="9" borderId="0" xfId="1" applyFont="1" applyFill="1" applyAlignment="1">
      <alignment horizontal="center" vertical="center"/>
    </xf>
    <xf numFmtId="0" fontId="22" fillId="9" borderId="8" xfId="1" applyFont="1" applyFill="1" applyBorder="1" applyAlignment="1">
      <alignment horizontal="center" vertical="center"/>
    </xf>
    <xf numFmtId="0" fontId="24" fillId="0" borderId="7" xfId="1" applyFont="1" applyBorder="1" applyAlignment="1">
      <alignment horizontal="left" vertical="center" wrapText="1"/>
    </xf>
    <xf numFmtId="0" fontId="24" fillId="0" borderId="0" xfId="1" applyFont="1" applyAlignment="1">
      <alignment horizontal="left" vertical="center" wrapText="1"/>
    </xf>
    <xf numFmtId="0" fontId="24" fillId="0" borderId="8" xfId="1" applyFont="1" applyBorder="1" applyAlignment="1">
      <alignment horizontal="left" vertical="center" wrapText="1"/>
    </xf>
    <xf numFmtId="0" fontId="28" fillId="8" borderId="29" xfId="1" applyFont="1" applyFill="1" applyBorder="1" applyAlignment="1">
      <alignment horizontal="center" vertical="center" wrapText="1"/>
    </xf>
    <xf numFmtId="0" fontId="28" fillId="8" borderId="19" xfId="1" applyFont="1" applyFill="1" applyBorder="1" applyAlignment="1">
      <alignment horizontal="center" vertical="center" wrapText="1"/>
    </xf>
    <xf numFmtId="0" fontId="28" fillId="8" borderId="22" xfId="1" applyFont="1" applyFill="1" applyBorder="1" applyAlignment="1">
      <alignment horizontal="center" vertical="center" wrapText="1"/>
    </xf>
    <xf numFmtId="0" fontId="25" fillId="3" borderId="16" xfId="1" applyFont="1" applyFill="1" applyBorder="1" applyAlignment="1" applyProtection="1">
      <alignment horizontal="center" vertical="center" wrapText="1"/>
      <protection locked="0"/>
    </xf>
    <xf numFmtId="0" fontId="25" fillId="3" borderId="10" xfId="1" applyFont="1" applyFill="1" applyBorder="1" applyAlignment="1" applyProtection="1">
      <alignment horizontal="center" vertical="center" wrapText="1"/>
      <protection locked="0"/>
    </xf>
    <xf numFmtId="0" fontId="25" fillId="3" borderId="11" xfId="1" applyFont="1" applyFill="1" applyBorder="1" applyAlignment="1" applyProtection="1">
      <alignment horizontal="center" vertical="center" wrapText="1"/>
      <protection locked="0"/>
    </xf>
    <xf numFmtId="0" fontId="7" fillId="0" borderId="7" xfId="1" applyFont="1" applyBorder="1" applyAlignment="1">
      <alignment horizontal="left" vertical="center" wrapText="1"/>
    </xf>
    <xf numFmtId="0" fontId="7" fillId="0" borderId="0" xfId="1" applyFont="1" applyAlignment="1">
      <alignment horizontal="left" vertical="center" wrapText="1"/>
    </xf>
    <xf numFmtId="0" fontId="7" fillId="0" borderId="8" xfId="1" applyFont="1" applyBorder="1" applyAlignment="1">
      <alignment horizontal="left" vertical="center" wrapText="1"/>
    </xf>
    <xf numFmtId="0" fontId="14" fillId="8" borderId="29" xfId="1" applyFont="1" applyFill="1" applyBorder="1" applyAlignment="1">
      <alignment horizontal="center" vertical="center"/>
    </xf>
    <xf numFmtId="0" fontId="14" fillId="8" borderId="19" xfId="1" applyFont="1" applyFill="1" applyBorder="1" applyAlignment="1">
      <alignment horizontal="center" vertical="center"/>
    </xf>
    <xf numFmtId="0" fontId="11" fillId="0" borderId="7" xfId="1" applyFont="1" applyBorder="1" applyAlignment="1">
      <alignment horizontal="left" vertical="center" wrapText="1"/>
    </xf>
    <xf numFmtId="0" fontId="11" fillId="0" borderId="0" xfId="1" applyFont="1" applyAlignment="1">
      <alignment horizontal="left" vertical="center" wrapText="1"/>
    </xf>
    <xf numFmtId="0" fontId="11" fillId="0" borderId="8" xfId="1" applyFont="1" applyBorder="1" applyAlignment="1">
      <alignment horizontal="left" vertical="center" wrapText="1"/>
    </xf>
    <xf numFmtId="0" fontId="12" fillId="0" borderId="30" xfId="1" applyFont="1" applyBorder="1" applyAlignment="1" applyProtection="1">
      <alignment horizontal="center" vertical="center"/>
      <protection locked="0"/>
    </xf>
    <xf numFmtId="0" fontId="12" fillId="0" borderId="15" xfId="1" applyFont="1" applyBorder="1" applyAlignment="1" applyProtection="1">
      <alignment horizontal="center" vertical="center"/>
      <protection locked="0"/>
    </xf>
    <xf numFmtId="0" fontId="13" fillId="0" borderId="15" xfId="1" applyFont="1" applyBorder="1" applyAlignment="1" applyProtection="1">
      <alignment horizontal="left" vertical="center" shrinkToFit="1"/>
      <protection locked="0"/>
    </xf>
    <xf numFmtId="0" fontId="9" fillId="3" borderId="18" xfId="1" applyFont="1" applyFill="1" applyBorder="1" applyAlignment="1" applyProtection="1">
      <alignment horizontal="center" vertical="center"/>
      <protection locked="0"/>
    </xf>
    <xf numFmtId="0" fontId="9" fillId="3" borderId="19" xfId="1" applyFont="1" applyFill="1" applyBorder="1" applyAlignment="1" applyProtection="1">
      <alignment horizontal="center" vertical="center"/>
      <protection locked="0"/>
    </xf>
    <xf numFmtId="0" fontId="9" fillId="3" borderId="22" xfId="1" applyFont="1" applyFill="1" applyBorder="1" applyAlignment="1" applyProtection="1">
      <alignment horizontal="center" vertical="center"/>
      <protection locked="0"/>
    </xf>
    <xf numFmtId="0" fontId="35" fillId="9" borderId="26" xfId="1" applyFont="1" applyFill="1" applyBorder="1" applyAlignment="1">
      <alignment horizontal="center" vertical="center"/>
    </xf>
    <xf numFmtId="0" fontId="35" fillId="9" borderId="27" xfId="1" applyFont="1" applyFill="1" applyBorder="1" applyAlignment="1">
      <alignment horizontal="center" vertical="center"/>
    </xf>
    <xf numFmtId="0" fontId="35" fillId="9" borderId="56" xfId="1" applyFont="1" applyFill="1" applyBorder="1" applyAlignment="1">
      <alignment horizontal="center" vertical="center"/>
    </xf>
    <xf numFmtId="177" fontId="10" fillId="8" borderId="29" xfId="1" applyNumberFormat="1" applyFont="1" applyFill="1" applyBorder="1" applyAlignment="1" applyProtection="1">
      <alignment horizontal="center" vertical="center"/>
      <protection locked="0"/>
    </xf>
    <xf numFmtId="177" fontId="10" fillId="8" borderId="19" xfId="1" applyNumberFormat="1" applyFont="1" applyFill="1" applyBorder="1" applyAlignment="1" applyProtection="1">
      <alignment horizontal="center" vertical="center"/>
      <protection locked="0"/>
    </xf>
    <xf numFmtId="177" fontId="10" fillId="8" borderId="22" xfId="1" applyNumberFormat="1" applyFont="1" applyFill="1" applyBorder="1" applyAlignment="1" applyProtection="1">
      <alignment horizontal="center" vertical="center"/>
      <protection locked="0"/>
    </xf>
    <xf numFmtId="0" fontId="18" fillId="8" borderId="29" xfId="1" applyFont="1" applyFill="1" applyBorder="1" applyAlignment="1" applyProtection="1">
      <alignment horizontal="center" vertical="center"/>
      <protection locked="0"/>
    </xf>
    <xf numFmtId="0" fontId="18" fillId="8" borderId="19" xfId="1" applyFont="1" applyFill="1" applyBorder="1" applyAlignment="1" applyProtection="1">
      <alignment horizontal="center" vertical="center"/>
      <protection locked="0"/>
    </xf>
    <xf numFmtId="0" fontId="18" fillId="8" borderId="22" xfId="1" applyFont="1" applyFill="1" applyBorder="1" applyAlignment="1" applyProtection="1">
      <alignment horizontal="center" vertical="center"/>
      <protection locked="0"/>
    </xf>
    <xf numFmtId="38" fontId="10" fillId="8" borderId="29" xfId="2" applyFont="1" applyFill="1" applyBorder="1" applyAlignment="1" applyProtection="1">
      <alignment horizontal="center" vertical="center"/>
      <protection locked="0"/>
    </xf>
    <xf numFmtId="38" fontId="10" fillId="8" borderId="19" xfId="2" applyFont="1" applyFill="1" applyBorder="1" applyAlignment="1" applyProtection="1">
      <alignment horizontal="center" vertical="center"/>
      <protection locked="0"/>
    </xf>
    <xf numFmtId="38" fontId="10" fillId="8" borderId="22" xfId="2" applyFont="1" applyFill="1" applyBorder="1" applyAlignment="1" applyProtection="1">
      <alignment horizontal="center" vertical="center"/>
      <protection locked="0"/>
    </xf>
    <xf numFmtId="49" fontId="10" fillId="0" borderId="2" xfId="1" applyNumberFormat="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49" fontId="10" fillId="0" borderId="10" xfId="1" applyNumberFormat="1" applyFont="1" applyBorder="1" applyAlignment="1" applyProtection="1">
      <alignment horizontal="center" vertical="center"/>
      <protection locked="0"/>
    </xf>
    <xf numFmtId="0" fontId="10" fillId="0" borderId="4" xfId="1" applyFont="1" applyBorder="1" applyAlignment="1" applyProtection="1">
      <alignment horizontal="left" vertical="center"/>
      <protection locked="0"/>
    </xf>
    <xf numFmtId="0" fontId="10" fillId="0" borderId="5" xfId="1" applyFont="1" applyBorder="1" applyAlignment="1" applyProtection="1">
      <alignment horizontal="left" vertical="center"/>
      <protection locked="0"/>
    </xf>
    <xf numFmtId="0" fontId="10" fillId="0" borderId="14" xfId="1" applyFont="1" applyBorder="1" applyAlignment="1" applyProtection="1">
      <alignment horizontal="left" vertical="center"/>
      <protection locked="0"/>
    </xf>
    <xf numFmtId="49" fontId="10" fillId="0" borderId="11" xfId="1" applyNumberFormat="1" applyFont="1" applyBorder="1" applyAlignment="1" applyProtection="1">
      <alignment horizontal="center" vertical="center"/>
      <protection locked="0"/>
    </xf>
    <xf numFmtId="0" fontId="10" fillId="0" borderId="10" xfId="1" applyFont="1" applyBorder="1" applyAlignment="1" applyProtection="1">
      <alignment horizontal="center" vertical="center"/>
      <protection locked="0"/>
    </xf>
    <xf numFmtId="0" fontId="10" fillId="0" borderId="11" xfId="1" applyFont="1" applyBorder="1" applyAlignment="1" applyProtection="1">
      <alignment horizontal="center" vertical="center"/>
      <protection locked="0"/>
    </xf>
    <xf numFmtId="49" fontId="10" fillId="0" borderId="9" xfId="1" applyNumberFormat="1" applyFont="1" applyBorder="1" applyAlignment="1" applyProtection="1">
      <alignment horizontal="center" vertical="center"/>
      <protection locked="0"/>
    </xf>
    <xf numFmtId="0" fontId="25" fillId="7" borderId="48" xfId="1" applyFont="1" applyFill="1" applyBorder="1" applyAlignment="1" applyProtection="1">
      <alignment horizontal="left" vertical="center" wrapText="1"/>
      <protection locked="0"/>
    </xf>
    <xf numFmtId="0" fontId="25" fillId="7" borderId="49" xfId="1" applyFont="1" applyFill="1" applyBorder="1" applyAlignment="1" applyProtection="1">
      <alignment horizontal="left" vertical="center" wrapText="1"/>
      <protection locked="0"/>
    </xf>
    <xf numFmtId="0" fontId="25" fillId="7" borderId="50" xfId="1" applyFont="1" applyFill="1" applyBorder="1" applyAlignment="1" applyProtection="1">
      <alignment horizontal="left" vertical="center" wrapText="1"/>
      <protection locked="0"/>
    </xf>
    <xf numFmtId="0" fontId="14" fillId="3" borderId="1" xfId="1" applyFont="1" applyFill="1" applyBorder="1" applyAlignment="1" applyProtection="1">
      <alignment horizontal="center" vertical="center"/>
      <protection locked="0"/>
    </xf>
    <xf numFmtId="0" fontId="14" fillId="3" borderId="2" xfId="1" applyFont="1" applyFill="1" applyBorder="1" applyAlignment="1" applyProtection="1">
      <alignment horizontal="center" vertical="center"/>
      <protection locked="0"/>
    </xf>
    <xf numFmtId="0" fontId="14" fillId="3" borderId="3" xfId="1" applyFont="1" applyFill="1" applyBorder="1" applyAlignment="1" applyProtection="1">
      <alignment horizontal="center" vertical="center"/>
      <protection locked="0"/>
    </xf>
    <xf numFmtId="0" fontId="14" fillId="3" borderId="4" xfId="1" applyFont="1" applyFill="1" applyBorder="1" applyAlignment="1" applyProtection="1">
      <alignment horizontal="center" vertical="center"/>
      <protection locked="0"/>
    </xf>
    <xf numFmtId="0" fontId="14" fillId="3" borderId="5" xfId="1" applyFont="1" applyFill="1" applyBorder="1" applyAlignment="1" applyProtection="1">
      <alignment horizontal="center" vertical="center"/>
      <protection locked="0"/>
    </xf>
    <xf numFmtId="0" fontId="14" fillId="3" borderId="6" xfId="1" applyFont="1" applyFill="1" applyBorder="1" applyAlignment="1" applyProtection="1">
      <alignment horizontal="center" vertical="center"/>
      <protection locked="0"/>
    </xf>
    <xf numFmtId="0" fontId="10" fillId="3" borderId="1"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3" xfId="1" applyFont="1" applyFill="1" applyBorder="1" applyAlignment="1" applyProtection="1">
      <alignment horizontal="center" vertical="center" wrapText="1"/>
      <protection locked="0"/>
    </xf>
    <xf numFmtId="0" fontId="10" fillId="3" borderId="30" xfId="1" applyFont="1" applyFill="1" applyBorder="1" applyAlignment="1" applyProtection="1">
      <alignment horizontal="center" vertical="center" wrapText="1"/>
      <protection locked="0"/>
    </xf>
    <xf numFmtId="0" fontId="10" fillId="3" borderId="15" xfId="1" applyFont="1" applyFill="1" applyBorder="1" applyAlignment="1" applyProtection="1">
      <alignment horizontal="center" vertical="center" wrapText="1"/>
      <protection locked="0"/>
    </xf>
    <xf numFmtId="0" fontId="10" fillId="3" borderId="25" xfId="1" applyFont="1" applyFill="1" applyBorder="1" applyAlignment="1" applyProtection="1">
      <alignment horizontal="center" vertical="center" wrapText="1"/>
      <protection locked="0"/>
    </xf>
    <xf numFmtId="0" fontId="23" fillId="7" borderId="9" xfId="1" applyFont="1" applyFill="1" applyBorder="1" applyAlignment="1" applyProtection="1">
      <alignment horizontal="center" vertical="center" wrapText="1"/>
      <protection locked="0"/>
    </xf>
    <xf numFmtId="0" fontId="23" fillId="7" borderId="10" xfId="1" applyFont="1" applyFill="1" applyBorder="1" applyAlignment="1" applyProtection="1">
      <alignment horizontal="center" vertical="center" wrapText="1"/>
      <protection locked="0"/>
    </xf>
    <xf numFmtId="0" fontId="23" fillId="7" borderId="64" xfId="1" applyFont="1" applyFill="1" applyBorder="1" applyAlignment="1" applyProtection="1">
      <alignment horizontal="center" vertical="center" wrapText="1"/>
      <protection locked="0"/>
    </xf>
    <xf numFmtId="49" fontId="15" fillId="0" borderId="28" xfId="1" applyNumberFormat="1" applyFont="1" applyBorder="1" applyAlignment="1" applyProtection="1">
      <alignment horizontal="center" vertical="center"/>
      <protection locked="0"/>
    </xf>
    <xf numFmtId="49" fontId="15" fillId="0" borderId="23" xfId="1" applyNumberFormat="1" applyFont="1" applyBorder="1" applyAlignment="1" applyProtection="1">
      <alignment horizontal="center" vertical="center"/>
      <protection locked="0"/>
    </xf>
    <xf numFmtId="49" fontId="15" fillId="0" borderId="32" xfId="1" applyNumberFormat="1" applyFont="1" applyBorder="1" applyAlignment="1" applyProtection="1">
      <alignment horizontal="center" vertical="center"/>
      <protection locked="0"/>
    </xf>
    <xf numFmtId="0" fontId="10" fillId="3" borderId="55" xfId="1" applyFont="1" applyFill="1" applyBorder="1" applyAlignment="1">
      <alignment horizontal="center" vertical="center"/>
    </xf>
    <xf numFmtId="0" fontId="10" fillId="3" borderId="24" xfId="1" applyFont="1" applyFill="1" applyBorder="1" applyAlignment="1">
      <alignment horizontal="center" vertical="center"/>
    </xf>
    <xf numFmtId="0" fontId="17" fillId="3" borderId="28" xfId="1" applyFont="1" applyFill="1" applyBorder="1" applyAlignment="1">
      <alignment horizontal="center" vertical="center" wrapText="1"/>
    </xf>
    <xf numFmtId="0" fontId="17" fillId="3" borderId="23" xfId="1" applyFont="1" applyFill="1" applyBorder="1" applyAlignment="1">
      <alignment horizontal="center" vertical="center" wrapText="1"/>
    </xf>
    <xf numFmtId="0" fontId="17" fillId="3" borderId="24" xfId="1" applyFont="1" applyFill="1" applyBorder="1" applyAlignment="1">
      <alignment horizontal="center" vertical="center" wrapText="1"/>
    </xf>
    <xf numFmtId="178" fontId="18" fillId="8" borderId="29" xfId="1" applyNumberFormat="1" applyFont="1" applyFill="1" applyBorder="1" applyAlignment="1">
      <alignment horizontal="center" vertical="center"/>
    </xf>
    <xf numFmtId="178" fontId="18" fillId="8" borderId="19" xfId="1" applyNumberFormat="1" applyFont="1" applyFill="1" applyBorder="1" applyAlignment="1">
      <alignment horizontal="center" vertical="center"/>
    </xf>
    <xf numFmtId="178" fontId="18" fillId="8" borderId="22" xfId="1" applyNumberFormat="1" applyFont="1" applyFill="1" applyBorder="1" applyAlignment="1">
      <alignment horizontal="center" vertical="center"/>
    </xf>
    <xf numFmtId="178" fontId="18" fillId="0" borderId="47" xfId="1" applyNumberFormat="1" applyFont="1" applyBorder="1" applyAlignment="1">
      <alignment horizontal="center" vertical="center"/>
    </xf>
    <xf numFmtId="178" fontId="18" fillId="0" borderId="45" xfId="1" applyNumberFormat="1" applyFont="1" applyBorder="1" applyAlignment="1">
      <alignment horizontal="center" vertical="center"/>
    </xf>
    <xf numFmtId="178" fontId="18" fillId="0" borderId="46" xfId="1" applyNumberFormat="1" applyFont="1" applyBorder="1" applyAlignment="1">
      <alignment horizontal="center" vertical="center"/>
    </xf>
    <xf numFmtId="0" fontId="25" fillId="3" borderId="4" xfId="1" applyFont="1" applyFill="1" applyBorder="1" applyAlignment="1" applyProtection="1">
      <alignment horizontal="center" vertical="center" wrapText="1"/>
      <protection locked="0"/>
    </xf>
    <xf numFmtId="0" fontId="37" fillId="0" borderId="7" xfId="1" applyFont="1" applyBorder="1" applyAlignment="1">
      <alignment horizontal="left" vertical="center"/>
    </xf>
    <xf numFmtId="0" fontId="38" fillId="0" borderId="0" xfId="1" applyFont="1" applyAlignment="1">
      <alignment horizontal="left" vertical="center"/>
    </xf>
    <xf numFmtId="0" fontId="38" fillId="0" borderId="8" xfId="1" applyFont="1" applyBorder="1" applyAlignment="1">
      <alignment horizontal="left" vertical="center"/>
    </xf>
    <xf numFmtId="0" fontId="16" fillId="3" borderId="9" xfId="1" applyFont="1" applyFill="1" applyBorder="1" applyAlignment="1">
      <alignment horizontal="center" vertical="center" wrapText="1"/>
    </xf>
    <xf numFmtId="0" fontId="16" fillId="3" borderId="10" xfId="1" applyFont="1" applyFill="1" applyBorder="1" applyAlignment="1">
      <alignment horizontal="center" vertical="center" wrapText="1"/>
    </xf>
    <xf numFmtId="0" fontId="16" fillId="3" borderId="11" xfId="1" applyFont="1" applyFill="1" applyBorder="1" applyAlignment="1">
      <alignment horizontal="center" vertical="center" wrapText="1"/>
    </xf>
  </cellXfs>
  <cellStyles count="7">
    <cellStyle name="Hyperlink" xfId="6" xr:uid="{00000000-000B-0000-0000-000008000000}"/>
    <cellStyle name="桁区切り" xfId="2" builtinId="6"/>
    <cellStyle name="標準" xfId="0" builtinId="0"/>
    <cellStyle name="標準 2" xfId="3" xr:uid="{D4658F23-1854-4E26-8C5F-3BEA7DCDA231}"/>
    <cellStyle name="標準 3" xfId="5" xr:uid="{9F4A6F84-C026-4262-8066-2BEEF029FDEB}"/>
    <cellStyle name="標準 4" xfId="4" xr:uid="{93DDE35D-0588-4E99-AE07-2D15C9DC2475}"/>
    <cellStyle name="標準_2008各種申込書一覧" xfId="1" xr:uid="{00000000-0005-0000-0000-000001000000}"/>
  </cellStyles>
  <dxfs count="0"/>
  <tableStyles count="0" defaultTableStyle="TableStyleMedium2" defaultPivotStyle="PivotStyleLight16"/>
  <colors>
    <mruColors>
      <color rgb="FFCC00CC"/>
      <color rgb="FFFFCCCC"/>
      <color rgb="FFCCECFF"/>
      <color rgb="FFFFCCFF"/>
      <color rgb="FF0000CC"/>
      <color rgb="FFCC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ichinagoya2026-localsales@pia.co.jp" TargetMode="External"/><Relationship Id="rId1" Type="http://schemas.openxmlformats.org/officeDocument/2006/relationships/hyperlink" Target="mailto:aichinagoya2026-localsales@pi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CB8BD-8547-40BB-81F9-2C4197EF919B}">
  <dimension ref="B1:BU71"/>
  <sheetViews>
    <sheetView tabSelected="1" view="pageBreakPreview" zoomScale="85" zoomScaleNormal="85" zoomScaleSheetLayoutView="85" workbookViewId="0">
      <selection activeCell="D35" sqref="D35:I35"/>
    </sheetView>
  </sheetViews>
  <sheetFormatPr defaultColWidth="3.453125" defaultRowHeight="17.25" customHeight="1"/>
  <cols>
    <col min="1" max="1" width="3.453125" style="1"/>
    <col min="2" max="6" width="4.453125" style="1" customWidth="1"/>
    <col min="7" max="10" width="3.453125" style="1"/>
    <col min="11" max="12" width="3.453125" style="1" customWidth="1"/>
    <col min="13" max="16" width="3.453125" style="1"/>
    <col min="17" max="17" width="3.453125" style="1" customWidth="1"/>
    <col min="18" max="20" width="3.453125" style="1"/>
    <col min="21" max="21" width="6.08984375" style="1" customWidth="1"/>
    <col min="22" max="22" width="6.453125" style="1" bestFit="1" customWidth="1"/>
    <col min="23" max="34" width="3.453125" style="1"/>
    <col min="35" max="35" width="25.08984375" style="1" customWidth="1"/>
    <col min="36" max="40" width="3.453125" style="1"/>
    <col min="41" max="41" width="33.6328125" style="1" customWidth="1"/>
    <col min="42" max="44" width="3.453125" style="1"/>
    <col min="45" max="45" width="4.453125" style="1" bestFit="1" customWidth="1"/>
    <col min="46" max="47" width="3.453125" style="1"/>
    <col min="48" max="48" width="9.08984375" style="1" customWidth="1"/>
    <col min="49" max="49" width="3.453125" style="1"/>
    <col min="50" max="53" width="4.453125" style="1" customWidth="1"/>
    <col min="54" max="54" width="3.453125" style="1"/>
    <col min="55" max="55" width="4.90625" style="1" customWidth="1"/>
    <col min="56" max="56" width="5.453125" style="1" customWidth="1"/>
    <col min="57" max="60" width="4.453125" style="1" customWidth="1"/>
    <col min="61" max="61" width="3.453125" style="1"/>
    <col min="62" max="62" width="5.08984375" style="1" customWidth="1"/>
    <col min="63" max="67" width="3.453125" style="1"/>
    <col min="68" max="68" width="6.453125" style="1" customWidth="1"/>
    <col min="69" max="71" width="3.453125" style="1"/>
    <col min="72" max="72" width="125.6328125" style="1" customWidth="1"/>
    <col min="73" max="16384" width="3.453125" style="1"/>
  </cols>
  <sheetData>
    <row r="1" spans="2:72" ht="17.149999999999999" customHeight="1">
      <c r="B1" s="252" t="s">
        <v>994</v>
      </c>
      <c r="C1" s="253"/>
      <c r="D1" s="253"/>
      <c r="E1" s="253"/>
      <c r="F1" s="253"/>
      <c r="G1" s="253"/>
      <c r="H1" s="253"/>
      <c r="I1" s="253"/>
      <c r="J1" s="253"/>
      <c r="K1" s="253"/>
      <c r="L1" s="253"/>
      <c r="M1" s="253"/>
      <c r="N1" s="253"/>
      <c r="O1" s="253"/>
      <c r="P1" s="253"/>
      <c r="Q1" s="253"/>
      <c r="R1" s="253"/>
      <c r="S1" s="253"/>
      <c r="T1" s="253"/>
      <c r="U1" s="253"/>
      <c r="V1" s="253"/>
      <c r="W1" s="253"/>
      <c r="X1" s="253"/>
      <c r="Y1" s="253"/>
      <c r="Z1" s="253"/>
      <c r="AA1" s="253"/>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3"/>
      <c r="BG1" s="253"/>
      <c r="BH1" s="253"/>
      <c r="BI1" s="253"/>
      <c r="BJ1" s="253"/>
      <c r="BK1" s="253"/>
      <c r="BL1" s="253"/>
      <c r="BM1" s="253"/>
      <c r="BN1" s="253"/>
      <c r="BO1" s="253"/>
      <c r="BP1" s="253"/>
      <c r="BQ1" s="253"/>
      <c r="BR1" s="253"/>
      <c r="BS1" s="254"/>
    </row>
    <row r="2" spans="2:72" ht="17.149999999999999" hidden="1" customHeight="1">
      <c r="B2" s="252"/>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c r="BS2" s="254"/>
    </row>
    <row r="3" spans="2:72" ht="17.25" customHeight="1">
      <c r="B3" s="252"/>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c r="AO3" s="253"/>
      <c r="AP3" s="253"/>
      <c r="AQ3" s="253"/>
      <c r="AR3" s="253"/>
      <c r="AS3" s="253"/>
      <c r="AT3" s="253"/>
      <c r="AU3" s="253"/>
      <c r="AV3" s="253"/>
      <c r="AW3" s="253"/>
      <c r="AX3" s="253"/>
      <c r="AY3" s="253"/>
      <c r="AZ3" s="253"/>
      <c r="BA3" s="253"/>
      <c r="BB3" s="253"/>
      <c r="BC3" s="253"/>
      <c r="BD3" s="253"/>
      <c r="BE3" s="253"/>
      <c r="BF3" s="253"/>
      <c r="BG3" s="253"/>
      <c r="BH3" s="253"/>
      <c r="BI3" s="253"/>
      <c r="BJ3" s="253"/>
      <c r="BK3" s="253"/>
      <c r="BL3" s="253"/>
      <c r="BM3" s="253"/>
      <c r="BN3" s="253"/>
      <c r="BO3" s="253"/>
      <c r="BP3" s="253"/>
      <c r="BQ3" s="253"/>
      <c r="BR3" s="253"/>
      <c r="BS3" s="254"/>
    </row>
    <row r="4" spans="2:72" ht="17.25" customHeight="1">
      <c r="B4" s="255" t="s">
        <v>0</v>
      </c>
      <c r="C4" s="256"/>
      <c r="D4" s="256"/>
      <c r="E4" s="256"/>
      <c r="F4" s="256"/>
      <c r="G4" s="207" t="s">
        <v>995</v>
      </c>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207"/>
      <c r="AL4" s="207"/>
      <c r="AM4" s="207"/>
      <c r="AN4" s="207"/>
      <c r="AO4" s="207"/>
      <c r="AP4" s="207"/>
      <c r="AQ4" s="207"/>
      <c r="AR4" s="207"/>
      <c r="AS4" s="207"/>
      <c r="AT4" s="207"/>
      <c r="AU4" s="207"/>
      <c r="AV4" s="207"/>
      <c r="AW4" s="207"/>
      <c r="AX4" s="207"/>
      <c r="AY4" s="207"/>
      <c r="AZ4" s="207"/>
      <c r="BA4" s="207"/>
      <c r="BB4" s="207"/>
      <c r="BC4" s="207"/>
      <c r="BD4" s="207"/>
      <c r="BE4" s="207"/>
      <c r="BF4" s="207"/>
      <c r="BG4" s="207"/>
      <c r="BH4" s="207"/>
      <c r="BI4" s="207"/>
      <c r="BJ4" s="207"/>
      <c r="BK4" s="207"/>
      <c r="BL4" s="207"/>
      <c r="BM4" s="207"/>
      <c r="BN4" s="207"/>
      <c r="BO4" s="207"/>
      <c r="BP4" s="207"/>
      <c r="BQ4" s="207"/>
      <c r="BR4" s="207"/>
      <c r="BS4" s="208"/>
    </row>
    <row r="5" spans="2:72" ht="17.25" customHeight="1">
      <c r="B5" s="255"/>
      <c r="C5" s="256"/>
      <c r="D5" s="256"/>
      <c r="E5" s="256"/>
      <c r="F5" s="256"/>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8"/>
    </row>
    <row r="6" spans="2:72" ht="17.25" customHeight="1">
      <c r="B6" s="255"/>
      <c r="C6" s="256"/>
      <c r="D6" s="256"/>
      <c r="E6" s="256"/>
      <c r="F6" s="256"/>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8"/>
    </row>
    <row r="7" spans="2:72" ht="54.5" customHeight="1">
      <c r="B7" s="255"/>
      <c r="C7" s="256"/>
      <c r="D7" s="256"/>
      <c r="E7" s="256"/>
      <c r="F7" s="256"/>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8"/>
    </row>
    <row r="8" spans="2:72" ht="17.149999999999999" customHeight="1">
      <c r="B8" s="272" t="s">
        <v>1</v>
      </c>
      <c r="C8" s="273"/>
      <c r="D8" s="273"/>
      <c r="E8" s="273"/>
      <c r="F8" s="273"/>
      <c r="G8" s="273"/>
      <c r="H8" s="273"/>
      <c r="I8" s="273"/>
      <c r="J8" s="273"/>
      <c r="K8" s="273"/>
      <c r="L8" s="273"/>
      <c r="M8" s="273"/>
      <c r="N8" s="273"/>
      <c r="O8" s="273"/>
      <c r="P8" s="273"/>
      <c r="Q8" s="273"/>
      <c r="R8" s="273"/>
      <c r="S8" s="273"/>
      <c r="T8" s="273"/>
      <c r="U8" s="273"/>
      <c r="V8" s="273"/>
      <c r="W8" s="273"/>
      <c r="X8" s="273"/>
      <c r="Y8" s="273"/>
      <c r="Z8" s="273"/>
      <c r="AA8" s="273"/>
      <c r="AB8" s="273"/>
      <c r="AC8" s="273"/>
      <c r="AD8" s="273"/>
      <c r="AE8" s="273"/>
      <c r="AF8" s="273"/>
      <c r="AG8" s="273"/>
      <c r="AH8" s="273"/>
      <c r="AI8" s="273"/>
      <c r="AJ8" s="273"/>
      <c r="AK8" s="273"/>
      <c r="AL8" s="273"/>
      <c r="AM8" s="273"/>
      <c r="AN8" s="273"/>
      <c r="AO8" s="273"/>
      <c r="AP8" s="273"/>
      <c r="AQ8" s="273"/>
      <c r="AR8" s="273"/>
      <c r="AS8" s="273"/>
      <c r="AT8" s="273"/>
      <c r="AU8" s="273"/>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4"/>
    </row>
    <row r="9" spans="2:72" ht="17.25" customHeight="1">
      <c r="B9" s="260" t="s">
        <v>2</v>
      </c>
      <c r="C9" s="261"/>
      <c r="D9" s="261"/>
      <c r="E9" s="261"/>
      <c r="F9" s="261"/>
      <c r="G9" s="261"/>
      <c r="H9" s="261"/>
      <c r="I9" s="261"/>
      <c r="J9" s="261"/>
      <c r="K9" s="261"/>
      <c r="L9" s="261"/>
      <c r="M9" s="261"/>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2"/>
    </row>
    <row r="10" spans="2:72" ht="18" customHeight="1">
      <c r="B10" s="263" t="s">
        <v>993</v>
      </c>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264"/>
      <c r="AS10" s="264"/>
      <c r="AT10" s="264"/>
      <c r="AU10" s="264"/>
      <c r="AV10" s="264"/>
      <c r="AW10" s="264"/>
      <c r="AX10" s="264"/>
      <c r="AY10" s="264"/>
      <c r="AZ10" s="264"/>
      <c r="BA10" s="264"/>
      <c r="BB10" s="264"/>
      <c r="BC10" s="264"/>
      <c r="BD10" s="264"/>
      <c r="BE10" s="264"/>
      <c r="BF10" s="264"/>
      <c r="BG10" s="264"/>
      <c r="BH10" s="264"/>
      <c r="BI10" s="264"/>
      <c r="BJ10" s="264"/>
      <c r="BK10" s="264"/>
      <c r="BL10" s="264"/>
      <c r="BM10" s="264"/>
      <c r="BN10" s="264"/>
      <c r="BO10" s="264"/>
      <c r="BP10" s="264"/>
      <c r="BQ10" s="264"/>
      <c r="BR10" s="264"/>
      <c r="BS10" s="265"/>
    </row>
    <row r="11" spans="2:72" ht="18" customHeight="1">
      <c r="B11" s="263"/>
      <c r="C11" s="264"/>
      <c r="D11" s="264"/>
      <c r="E11" s="264"/>
      <c r="F11" s="264"/>
      <c r="G11" s="264"/>
      <c r="H11" s="264"/>
      <c r="I11" s="264"/>
      <c r="J11" s="264"/>
      <c r="K11" s="264"/>
      <c r="L11" s="264"/>
      <c r="M11" s="264"/>
      <c r="N11" s="264"/>
      <c r="O11" s="264"/>
      <c r="P11" s="264"/>
      <c r="Q11" s="264"/>
      <c r="R11" s="264"/>
      <c r="S11" s="264"/>
      <c r="T11" s="264"/>
      <c r="U11" s="264"/>
      <c r="V11" s="264"/>
      <c r="W11" s="264"/>
      <c r="X11" s="264"/>
      <c r="Y11" s="264"/>
      <c r="Z11" s="264"/>
      <c r="AA11" s="264"/>
      <c r="AB11" s="264"/>
      <c r="AC11" s="264"/>
      <c r="AD11" s="264"/>
      <c r="AE11" s="264"/>
      <c r="AF11" s="264"/>
      <c r="AG11" s="264"/>
      <c r="AH11" s="264"/>
      <c r="AI11" s="264"/>
      <c r="AJ11" s="264"/>
      <c r="AK11" s="264"/>
      <c r="AL11" s="264"/>
      <c r="AM11" s="264"/>
      <c r="AN11" s="264"/>
      <c r="AO11" s="264"/>
      <c r="AP11" s="264"/>
      <c r="AQ11" s="264"/>
      <c r="AR11" s="264"/>
      <c r="AS11" s="264"/>
      <c r="AT11" s="264"/>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5"/>
    </row>
    <row r="12" spans="2:72" ht="18" customHeight="1">
      <c r="B12" s="263"/>
      <c r="C12" s="264"/>
      <c r="D12" s="264"/>
      <c r="E12" s="264"/>
      <c r="F12" s="264"/>
      <c r="G12" s="264"/>
      <c r="H12" s="264"/>
      <c r="I12" s="264"/>
      <c r="J12" s="264"/>
      <c r="K12" s="264"/>
      <c r="L12" s="264"/>
      <c r="M12" s="264"/>
      <c r="N12" s="264"/>
      <c r="O12" s="264"/>
      <c r="P12" s="264"/>
      <c r="Q12" s="264"/>
      <c r="R12" s="264"/>
      <c r="S12" s="264"/>
      <c r="T12" s="264"/>
      <c r="U12" s="264"/>
      <c r="V12" s="264"/>
      <c r="W12" s="264"/>
      <c r="X12" s="264"/>
      <c r="Y12" s="264"/>
      <c r="Z12" s="264"/>
      <c r="AA12" s="264"/>
      <c r="AB12" s="264"/>
      <c r="AC12" s="264"/>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264"/>
      <c r="BQ12" s="264"/>
      <c r="BR12" s="264"/>
      <c r="BS12" s="265"/>
      <c r="BT12" s="21"/>
    </row>
    <row r="13" spans="2:72" ht="18" customHeight="1">
      <c r="B13" s="263"/>
      <c r="C13" s="264"/>
      <c r="D13" s="264"/>
      <c r="E13" s="264"/>
      <c r="F13" s="264"/>
      <c r="G13" s="264"/>
      <c r="H13" s="264"/>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64"/>
      <c r="AH13" s="264"/>
      <c r="AI13" s="264"/>
      <c r="AJ13" s="264"/>
      <c r="AK13" s="264"/>
      <c r="AL13" s="264"/>
      <c r="AM13" s="264"/>
      <c r="AN13" s="264"/>
      <c r="AO13" s="264"/>
      <c r="AP13" s="264"/>
      <c r="AQ13" s="264"/>
      <c r="AR13" s="264"/>
      <c r="AS13" s="264"/>
      <c r="AT13" s="264"/>
      <c r="AU13" s="264"/>
      <c r="AV13" s="264"/>
      <c r="AW13" s="264"/>
      <c r="AX13" s="264"/>
      <c r="AY13" s="264"/>
      <c r="AZ13" s="264"/>
      <c r="BA13" s="264"/>
      <c r="BB13" s="264"/>
      <c r="BC13" s="264"/>
      <c r="BD13" s="264"/>
      <c r="BE13" s="264"/>
      <c r="BF13" s="264"/>
      <c r="BG13" s="264"/>
      <c r="BH13" s="264"/>
      <c r="BI13" s="264"/>
      <c r="BJ13" s="264"/>
      <c r="BK13" s="264"/>
      <c r="BL13" s="264"/>
      <c r="BM13" s="264"/>
      <c r="BN13" s="264"/>
      <c r="BO13" s="264"/>
      <c r="BP13" s="264"/>
      <c r="BQ13" s="264"/>
      <c r="BR13" s="264"/>
      <c r="BS13" s="265"/>
    </row>
    <row r="14" spans="2:72" ht="18" customHeight="1">
      <c r="B14" s="263"/>
      <c r="C14" s="264"/>
      <c r="D14" s="264"/>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c r="AN14" s="264"/>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4"/>
      <c r="BL14" s="264"/>
      <c r="BM14" s="264"/>
      <c r="BN14" s="264"/>
      <c r="BO14" s="264"/>
      <c r="BP14" s="264"/>
      <c r="BQ14" s="264"/>
      <c r="BR14" s="264"/>
      <c r="BS14" s="265"/>
    </row>
    <row r="15" spans="2:72" ht="18" customHeight="1">
      <c r="B15" s="263"/>
      <c r="C15" s="264"/>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c r="AN15" s="264"/>
      <c r="AO15" s="264"/>
      <c r="AP15" s="264"/>
      <c r="AQ15" s="264"/>
      <c r="AR15" s="264"/>
      <c r="AS15" s="264"/>
      <c r="AT15" s="264"/>
      <c r="AU15" s="264"/>
      <c r="AV15" s="264"/>
      <c r="AW15" s="264"/>
      <c r="AX15" s="264"/>
      <c r="AY15" s="264"/>
      <c r="AZ15" s="264"/>
      <c r="BA15" s="264"/>
      <c r="BB15" s="264"/>
      <c r="BC15" s="264"/>
      <c r="BD15" s="264"/>
      <c r="BE15" s="264"/>
      <c r="BF15" s="264"/>
      <c r="BG15" s="264"/>
      <c r="BH15" s="264"/>
      <c r="BI15" s="264"/>
      <c r="BJ15" s="264"/>
      <c r="BK15" s="264"/>
      <c r="BL15" s="264"/>
      <c r="BM15" s="264"/>
      <c r="BN15" s="264"/>
      <c r="BO15" s="264"/>
      <c r="BP15" s="264"/>
      <c r="BQ15" s="264"/>
      <c r="BR15" s="264"/>
      <c r="BS15" s="265"/>
    </row>
    <row r="16" spans="2:72" ht="18" customHeight="1">
      <c r="B16" s="263"/>
      <c r="C16" s="264"/>
      <c r="D16" s="264"/>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4"/>
      <c r="AP16" s="264"/>
      <c r="AQ16" s="264"/>
      <c r="AR16" s="264"/>
      <c r="AS16" s="264"/>
      <c r="AT16" s="264"/>
      <c r="AU16" s="264"/>
      <c r="AV16" s="264"/>
      <c r="AW16" s="264"/>
      <c r="AX16" s="264"/>
      <c r="AY16" s="264"/>
      <c r="AZ16" s="264"/>
      <c r="BA16" s="264"/>
      <c r="BB16" s="264"/>
      <c r="BC16" s="264"/>
      <c r="BD16" s="264"/>
      <c r="BE16" s="264"/>
      <c r="BF16" s="264"/>
      <c r="BG16" s="264"/>
      <c r="BH16" s="264"/>
      <c r="BI16" s="264"/>
      <c r="BJ16" s="264"/>
      <c r="BK16" s="264"/>
      <c r="BL16" s="264"/>
      <c r="BM16" s="264"/>
      <c r="BN16" s="264"/>
      <c r="BO16" s="264"/>
      <c r="BP16" s="264"/>
      <c r="BQ16" s="264"/>
      <c r="BR16" s="264"/>
      <c r="BS16" s="265"/>
    </row>
    <row r="17" spans="2:73" ht="18" customHeight="1">
      <c r="B17" s="263"/>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4"/>
      <c r="AX17" s="264"/>
      <c r="AY17" s="264"/>
      <c r="AZ17" s="264"/>
      <c r="BA17" s="264"/>
      <c r="BB17" s="264"/>
      <c r="BC17" s="264"/>
      <c r="BD17" s="264"/>
      <c r="BE17" s="264"/>
      <c r="BF17" s="264"/>
      <c r="BG17" s="264"/>
      <c r="BH17" s="264"/>
      <c r="BI17" s="264"/>
      <c r="BJ17" s="264"/>
      <c r="BK17" s="264"/>
      <c r="BL17" s="264"/>
      <c r="BM17" s="264"/>
      <c r="BN17" s="264"/>
      <c r="BO17" s="264"/>
      <c r="BP17" s="264"/>
      <c r="BQ17" s="264"/>
      <c r="BR17" s="264"/>
      <c r="BS17" s="265"/>
    </row>
    <row r="18" spans="2:73" ht="18" customHeight="1">
      <c r="B18" s="263"/>
      <c r="C18" s="264"/>
      <c r="D18" s="264"/>
      <c r="E18" s="264"/>
      <c r="F18" s="264"/>
      <c r="G18" s="264"/>
      <c r="H18" s="264"/>
      <c r="I18" s="264"/>
      <c r="J18" s="264"/>
      <c r="K18" s="264"/>
      <c r="L18" s="264"/>
      <c r="M18" s="264"/>
      <c r="N18" s="264"/>
      <c r="O18" s="264"/>
      <c r="P18" s="264"/>
      <c r="Q18" s="264"/>
      <c r="R18" s="264"/>
      <c r="S18" s="264"/>
      <c r="T18" s="264"/>
      <c r="U18" s="264"/>
      <c r="V18" s="264"/>
      <c r="W18" s="264"/>
      <c r="X18" s="264"/>
      <c r="Y18" s="264"/>
      <c r="Z18" s="264"/>
      <c r="AA18" s="264"/>
      <c r="AB18" s="264"/>
      <c r="AC18" s="264"/>
      <c r="AD18" s="264"/>
      <c r="AE18" s="264"/>
      <c r="AF18" s="264"/>
      <c r="AG18" s="264"/>
      <c r="AH18" s="264"/>
      <c r="AI18" s="264"/>
      <c r="AJ18" s="264"/>
      <c r="AK18" s="264"/>
      <c r="AL18" s="264"/>
      <c r="AM18" s="264"/>
      <c r="AN18" s="264"/>
      <c r="AO18" s="264"/>
      <c r="AP18" s="264"/>
      <c r="AQ18" s="264"/>
      <c r="AR18" s="264"/>
      <c r="AS18" s="264"/>
      <c r="AT18" s="264"/>
      <c r="AU18" s="264"/>
      <c r="AV18" s="264"/>
      <c r="AW18" s="264"/>
      <c r="AX18" s="264"/>
      <c r="AY18" s="264"/>
      <c r="AZ18" s="264"/>
      <c r="BA18" s="264"/>
      <c r="BB18" s="264"/>
      <c r="BC18" s="264"/>
      <c r="BD18" s="264"/>
      <c r="BE18" s="264"/>
      <c r="BF18" s="264"/>
      <c r="BG18" s="264"/>
      <c r="BH18" s="264"/>
      <c r="BI18" s="264"/>
      <c r="BJ18" s="264"/>
      <c r="BK18" s="264"/>
      <c r="BL18" s="264"/>
      <c r="BM18" s="264"/>
      <c r="BN18" s="264"/>
      <c r="BO18" s="264"/>
      <c r="BP18" s="264"/>
      <c r="BQ18" s="264"/>
      <c r="BR18" s="264"/>
      <c r="BS18" s="265"/>
    </row>
    <row r="19" spans="2:73" ht="18" customHeight="1">
      <c r="B19" s="263"/>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4"/>
      <c r="AW19" s="264"/>
      <c r="AX19" s="264"/>
      <c r="AY19" s="264"/>
      <c r="AZ19" s="264"/>
      <c r="BA19" s="264"/>
      <c r="BB19" s="264"/>
      <c r="BC19" s="264"/>
      <c r="BD19" s="264"/>
      <c r="BE19" s="264"/>
      <c r="BF19" s="264"/>
      <c r="BG19" s="264"/>
      <c r="BH19" s="264"/>
      <c r="BI19" s="264"/>
      <c r="BJ19" s="264"/>
      <c r="BK19" s="264"/>
      <c r="BL19" s="264"/>
      <c r="BM19" s="264"/>
      <c r="BN19" s="264"/>
      <c r="BO19" s="264"/>
      <c r="BP19" s="264"/>
      <c r="BQ19" s="264"/>
      <c r="BR19" s="264"/>
      <c r="BS19" s="265"/>
    </row>
    <row r="20" spans="2:73" ht="18" customHeight="1">
      <c r="B20" s="263"/>
      <c r="C20" s="264"/>
      <c r="D20" s="264"/>
      <c r="E20" s="264"/>
      <c r="F20" s="264"/>
      <c r="G20" s="264"/>
      <c r="H20" s="264"/>
      <c r="I20" s="264"/>
      <c r="J20" s="264"/>
      <c r="K20" s="264"/>
      <c r="L20" s="264"/>
      <c r="M20" s="264"/>
      <c r="N20" s="264"/>
      <c r="O20" s="264"/>
      <c r="P20" s="264"/>
      <c r="Q20" s="264"/>
      <c r="R20" s="264"/>
      <c r="S20" s="264"/>
      <c r="T20" s="264"/>
      <c r="U20" s="264"/>
      <c r="V20" s="264"/>
      <c r="W20" s="264"/>
      <c r="X20" s="264"/>
      <c r="Y20" s="264"/>
      <c r="Z20" s="264"/>
      <c r="AA20" s="264"/>
      <c r="AB20" s="264"/>
      <c r="AC20" s="264"/>
      <c r="AD20" s="264"/>
      <c r="AE20" s="264"/>
      <c r="AF20" s="264"/>
      <c r="AG20" s="264"/>
      <c r="AH20" s="264"/>
      <c r="AI20" s="264"/>
      <c r="AJ20" s="264"/>
      <c r="AK20" s="264"/>
      <c r="AL20" s="264"/>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4"/>
      <c r="BI20" s="264"/>
      <c r="BJ20" s="264"/>
      <c r="BK20" s="264"/>
      <c r="BL20" s="264"/>
      <c r="BM20" s="264"/>
      <c r="BN20" s="264"/>
      <c r="BO20" s="264"/>
      <c r="BP20" s="264"/>
      <c r="BQ20" s="264"/>
      <c r="BR20" s="264"/>
      <c r="BS20" s="265"/>
    </row>
    <row r="21" spans="2:73" ht="51.65" customHeight="1" thickBot="1">
      <c r="B21" s="277" t="s">
        <v>3</v>
      </c>
      <c r="C21" s="278"/>
      <c r="D21" s="278"/>
      <c r="E21" s="278"/>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78"/>
      <c r="AM21" s="278"/>
      <c r="AN21" s="278"/>
      <c r="AO21" s="278"/>
      <c r="AP21" s="278"/>
      <c r="AQ21" s="278"/>
      <c r="AR21" s="278"/>
      <c r="AS21" s="278"/>
      <c r="AT21" s="278"/>
      <c r="AU21" s="278"/>
      <c r="AV21" s="278"/>
      <c r="AW21" s="278"/>
      <c r="AX21" s="278"/>
      <c r="AY21" s="278"/>
      <c r="AZ21" s="278"/>
      <c r="BA21" s="278"/>
      <c r="BB21" s="278"/>
      <c r="BC21" s="278"/>
      <c r="BD21" s="278"/>
      <c r="BE21" s="278"/>
      <c r="BF21" s="278"/>
      <c r="BG21" s="278"/>
      <c r="BH21" s="278"/>
      <c r="BI21" s="278"/>
      <c r="BJ21" s="278"/>
      <c r="BK21" s="278"/>
      <c r="BL21" s="278"/>
      <c r="BM21" s="278"/>
      <c r="BN21" s="278"/>
      <c r="BO21" s="278"/>
      <c r="BP21" s="278"/>
      <c r="BQ21" s="278"/>
      <c r="BR21" s="278"/>
      <c r="BS21" s="279"/>
    </row>
    <row r="22" spans="2:73" ht="31.5" customHeight="1" thickTop="1" thickBot="1">
      <c r="B22" s="280" t="s">
        <v>4</v>
      </c>
      <c r="C22" s="281"/>
      <c r="D22" s="281"/>
      <c r="E22" s="281"/>
      <c r="F22" s="281"/>
      <c r="G22" s="282" t="s">
        <v>5</v>
      </c>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c r="AL22" s="282"/>
      <c r="AM22" s="282"/>
      <c r="AN22" s="282"/>
      <c r="AO22" s="282"/>
      <c r="AP22" s="282"/>
      <c r="AQ22" s="282"/>
      <c r="AR22" s="282"/>
      <c r="AS22" s="282"/>
      <c r="AT22" s="282"/>
      <c r="AU22" s="282"/>
      <c r="AV22" s="282"/>
      <c r="AW22" s="282"/>
      <c r="AX22" s="282"/>
      <c r="AY22" s="282"/>
      <c r="AZ22" s="282"/>
      <c r="BA22" s="283" t="s">
        <v>6</v>
      </c>
      <c r="BB22" s="284"/>
      <c r="BC22" s="284"/>
      <c r="BD22" s="284"/>
      <c r="BE22" s="284"/>
      <c r="BF22" s="285"/>
      <c r="BG22" s="257">
        <v>2026</v>
      </c>
      <c r="BH22" s="258"/>
      <c r="BI22" s="258"/>
      <c r="BJ22" s="4" t="s">
        <v>7</v>
      </c>
      <c r="BK22" s="259"/>
      <c r="BL22" s="259"/>
      <c r="BM22" s="4" t="s">
        <v>8</v>
      </c>
      <c r="BN22" s="259"/>
      <c r="BO22" s="259"/>
      <c r="BP22" s="4" t="s">
        <v>9</v>
      </c>
      <c r="BQ22" s="5" t="s">
        <v>10</v>
      </c>
      <c r="BR22" s="4"/>
      <c r="BS22" s="6" t="s">
        <v>11</v>
      </c>
    </row>
    <row r="23" spans="2:73" ht="21.75" customHeight="1" thickTop="1">
      <c r="B23" s="228" t="s">
        <v>12</v>
      </c>
      <c r="C23" s="229"/>
      <c r="D23" s="229"/>
      <c r="E23" s="229"/>
      <c r="F23" s="230"/>
      <c r="G23" s="232"/>
      <c r="H23" s="233"/>
      <c r="I23" s="233"/>
      <c r="J23" s="233"/>
      <c r="K23" s="233"/>
      <c r="L23" s="233"/>
      <c r="M23" s="233"/>
      <c r="N23" s="233"/>
      <c r="O23" s="233"/>
      <c r="P23" s="233"/>
      <c r="Q23" s="233"/>
      <c r="R23" s="233"/>
      <c r="S23" s="233"/>
      <c r="T23" s="233"/>
      <c r="U23" s="233"/>
      <c r="V23" s="233"/>
      <c r="W23" s="233"/>
      <c r="X23" s="233"/>
      <c r="Y23" s="233"/>
      <c r="Z23" s="233"/>
      <c r="AA23" s="233"/>
      <c r="AB23" s="233"/>
      <c r="AC23" s="233"/>
      <c r="AD23" s="233"/>
      <c r="AE23" s="233"/>
      <c r="AF23" s="233"/>
      <c r="AG23" s="233"/>
      <c r="AH23" s="233"/>
      <c r="AI23" s="233"/>
      <c r="AJ23" s="233"/>
      <c r="AK23" s="233"/>
      <c r="AL23" s="233"/>
      <c r="AM23" s="233"/>
      <c r="AN23" s="233"/>
      <c r="AO23" s="233"/>
      <c r="AP23" s="233"/>
      <c r="AQ23" s="234"/>
      <c r="AR23" s="231" t="s">
        <v>12</v>
      </c>
      <c r="AS23" s="229"/>
      <c r="AT23" s="229"/>
      <c r="AU23" s="230"/>
      <c r="AV23" s="204"/>
      <c r="AW23" s="205"/>
      <c r="AX23" s="205"/>
      <c r="AY23" s="205"/>
      <c r="AZ23" s="205"/>
      <c r="BA23" s="205"/>
      <c r="BB23" s="205"/>
      <c r="BC23" s="205"/>
      <c r="BD23" s="205"/>
      <c r="BE23" s="205"/>
      <c r="BF23" s="205"/>
      <c r="BG23" s="205"/>
      <c r="BH23" s="205"/>
      <c r="BI23" s="205"/>
      <c r="BJ23" s="205"/>
      <c r="BK23" s="205"/>
      <c r="BL23" s="205"/>
      <c r="BM23" s="205"/>
      <c r="BN23" s="205"/>
      <c r="BO23" s="205"/>
      <c r="BP23" s="205"/>
      <c r="BQ23" s="205"/>
      <c r="BR23" s="205"/>
      <c r="BS23" s="206"/>
    </row>
    <row r="24" spans="2:73" ht="21.75" customHeight="1">
      <c r="B24" s="225" t="s">
        <v>13</v>
      </c>
      <c r="C24" s="226"/>
      <c r="D24" s="226"/>
      <c r="E24" s="226"/>
      <c r="F24" s="227"/>
      <c r="G24" s="235"/>
      <c r="H24" s="236"/>
      <c r="I24" s="236"/>
      <c r="J24" s="236"/>
      <c r="K24" s="236"/>
      <c r="L24" s="236"/>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6"/>
      <c r="AM24" s="236"/>
      <c r="AN24" s="236"/>
      <c r="AO24" s="236"/>
      <c r="AP24" s="236"/>
      <c r="AQ24" s="237"/>
      <c r="AR24" s="340" t="s">
        <v>14</v>
      </c>
      <c r="AS24" s="226"/>
      <c r="AT24" s="226"/>
      <c r="AU24" s="227"/>
      <c r="AV24" s="308"/>
      <c r="AW24" s="309"/>
      <c r="AX24" s="309"/>
      <c r="AY24" s="309"/>
      <c r="AZ24" s="309"/>
      <c r="BA24" s="309"/>
      <c r="BB24" s="309"/>
      <c r="BC24" s="309"/>
      <c r="BD24" s="309"/>
      <c r="BE24" s="309"/>
      <c r="BF24" s="309"/>
      <c r="BG24" s="309"/>
      <c r="BH24" s="309"/>
      <c r="BI24" s="309"/>
      <c r="BJ24" s="309"/>
      <c r="BK24" s="309"/>
      <c r="BL24" s="309"/>
      <c r="BM24" s="309"/>
      <c r="BN24" s="309"/>
      <c r="BO24" s="309"/>
      <c r="BP24" s="309"/>
      <c r="BQ24" s="309"/>
      <c r="BR24" s="309"/>
      <c r="BS24" s="310"/>
      <c r="BT24" s="1" t="s">
        <v>992</v>
      </c>
    </row>
    <row r="25" spans="2:73" ht="21.75" customHeight="1">
      <c r="B25" s="137" t="s">
        <v>15</v>
      </c>
      <c r="C25" s="138"/>
      <c r="D25" s="138"/>
      <c r="E25" s="138"/>
      <c r="F25" s="138"/>
      <c r="G25" s="7" t="s">
        <v>16</v>
      </c>
      <c r="H25" s="298"/>
      <c r="I25" s="298"/>
      <c r="J25" s="298"/>
      <c r="K25" s="298"/>
      <c r="L25" s="298"/>
      <c r="M25" s="298"/>
      <c r="N25" s="298"/>
      <c r="O25" s="298"/>
      <c r="P25" s="298"/>
      <c r="Q25" s="71" t="s">
        <v>17</v>
      </c>
      <c r="R25" s="298"/>
      <c r="S25" s="298"/>
      <c r="T25" s="298"/>
      <c r="U25" s="298"/>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299"/>
    </row>
    <row r="26" spans="2:73" ht="21.75" customHeight="1">
      <c r="B26" s="137"/>
      <c r="C26" s="138"/>
      <c r="D26" s="138"/>
      <c r="E26" s="138"/>
      <c r="F26" s="138"/>
      <c r="G26" s="301"/>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2"/>
      <c r="AM26" s="302"/>
      <c r="AN26" s="302"/>
      <c r="AO26" s="302"/>
      <c r="AP26" s="302"/>
      <c r="AQ26" s="302"/>
      <c r="AR26" s="302"/>
      <c r="AS26" s="302"/>
      <c r="AT26" s="302"/>
      <c r="AU26" s="302"/>
      <c r="AV26" s="302"/>
      <c r="AW26" s="302"/>
      <c r="AX26" s="302"/>
      <c r="AY26" s="302"/>
      <c r="AZ26" s="302"/>
      <c r="BA26" s="302"/>
      <c r="BB26" s="302"/>
      <c r="BC26" s="302"/>
      <c r="BD26" s="302"/>
      <c r="BE26" s="302"/>
      <c r="BF26" s="302"/>
      <c r="BG26" s="302"/>
      <c r="BH26" s="302"/>
      <c r="BI26" s="302"/>
      <c r="BJ26" s="302"/>
      <c r="BK26" s="302"/>
      <c r="BL26" s="302"/>
      <c r="BM26" s="302"/>
      <c r="BN26" s="302"/>
      <c r="BO26" s="302"/>
      <c r="BP26" s="302"/>
      <c r="BQ26" s="302"/>
      <c r="BR26" s="302"/>
      <c r="BS26" s="303"/>
    </row>
    <row r="27" spans="2:73" ht="23.15" customHeight="1">
      <c r="B27" s="269" t="s">
        <v>18</v>
      </c>
      <c r="C27" s="270"/>
      <c r="D27" s="270"/>
      <c r="E27" s="270"/>
      <c r="F27" s="271"/>
      <c r="G27" s="8" t="s">
        <v>19</v>
      </c>
      <c r="H27" s="300"/>
      <c r="I27" s="300"/>
      <c r="J27" s="300"/>
      <c r="K27" s="300"/>
      <c r="L27" s="300"/>
      <c r="M27" s="300"/>
      <c r="N27" s="300"/>
      <c r="O27" s="300"/>
      <c r="P27" s="300"/>
      <c r="Q27" s="300"/>
      <c r="R27" s="71" t="s">
        <v>20</v>
      </c>
      <c r="S27" s="71" t="s">
        <v>17</v>
      </c>
      <c r="T27" s="300"/>
      <c r="U27" s="300"/>
      <c r="V27" s="300"/>
      <c r="W27" s="300"/>
      <c r="X27" s="71" t="s">
        <v>17</v>
      </c>
      <c r="Y27" s="300"/>
      <c r="Z27" s="300"/>
      <c r="AA27" s="300"/>
      <c r="AB27" s="300"/>
      <c r="AC27" s="300"/>
      <c r="AD27" s="304"/>
      <c r="AE27" s="305"/>
      <c r="AF27" s="305"/>
      <c r="AG27" s="305"/>
      <c r="AH27" s="305"/>
      <c r="AI27" s="305"/>
      <c r="AJ27" s="305"/>
      <c r="AK27" s="305"/>
      <c r="AL27" s="305"/>
      <c r="AM27" s="305"/>
      <c r="AN27" s="305"/>
      <c r="AO27" s="305"/>
      <c r="AP27" s="305"/>
      <c r="AQ27" s="306"/>
      <c r="AR27" s="311" t="s">
        <v>21</v>
      </c>
      <c r="AS27" s="312"/>
      <c r="AT27" s="312"/>
      <c r="AU27" s="313"/>
      <c r="AV27" s="238"/>
      <c r="AW27" s="239"/>
      <c r="AX27" s="239"/>
      <c r="AY27" s="239"/>
      <c r="AZ27" s="239"/>
      <c r="BA27" s="239"/>
      <c r="BB27" s="239"/>
      <c r="BC27" s="239"/>
      <c r="BD27" s="239"/>
      <c r="BE27" s="239"/>
      <c r="BF27" s="240"/>
      <c r="BG27" s="244" t="s">
        <v>22</v>
      </c>
      <c r="BH27" s="244"/>
      <c r="BI27" s="246"/>
      <c r="BJ27" s="244"/>
      <c r="BK27" s="244"/>
      <c r="BL27" s="244"/>
      <c r="BM27" s="244"/>
      <c r="BN27" s="244"/>
      <c r="BO27" s="244"/>
      <c r="BP27" s="244"/>
      <c r="BQ27" s="244"/>
      <c r="BR27" s="244"/>
      <c r="BS27" s="247"/>
    </row>
    <row r="28" spans="2:73" ht="23.15" customHeight="1">
      <c r="B28" s="135" t="s">
        <v>23</v>
      </c>
      <c r="C28" s="136"/>
      <c r="D28" s="136"/>
      <c r="E28" s="136"/>
      <c r="F28" s="136"/>
      <c r="G28" s="70" t="s">
        <v>19</v>
      </c>
      <c r="H28" s="300"/>
      <c r="I28" s="300"/>
      <c r="J28" s="300"/>
      <c r="K28" s="300"/>
      <c r="L28" s="300"/>
      <c r="M28" s="300"/>
      <c r="N28" s="300"/>
      <c r="O28" s="300"/>
      <c r="P28" s="300"/>
      <c r="Q28" s="300"/>
      <c r="R28" s="71" t="s">
        <v>20</v>
      </c>
      <c r="S28" s="71" t="s">
        <v>17</v>
      </c>
      <c r="T28" s="300"/>
      <c r="U28" s="300"/>
      <c r="V28" s="300"/>
      <c r="W28" s="300"/>
      <c r="X28" s="71" t="s">
        <v>17</v>
      </c>
      <c r="Y28" s="300"/>
      <c r="Z28" s="300"/>
      <c r="AA28" s="300"/>
      <c r="AB28" s="300"/>
      <c r="AC28" s="300"/>
      <c r="AD28" s="304"/>
      <c r="AE28" s="307"/>
      <c r="AF28" s="300"/>
      <c r="AG28" s="300"/>
      <c r="AH28" s="300"/>
      <c r="AI28" s="300"/>
      <c r="AJ28" s="300"/>
      <c r="AK28" s="300"/>
      <c r="AL28" s="300"/>
      <c r="AM28" s="300"/>
      <c r="AN28" s="300"/>
      <c r="AO28" s="300"/>
      <c r="AP28" s="300"/>
      <c r="AQ28" s="304"/>
      <c r="AR28" s="314"/>
      <c r="AS28" s="315"/>
      <c r="AT28" s="315"/>
      <c r="AU28" s="316"/>
      <c r="AV28" s="241"/>
      <c r="AW28" s="242"/>
      <c r="AX28" s="242"/>
      <c r="AY28" s="242"/>
      <c r="AZ28" s="242"/>
      <c r="BA28" s="242"/>
      <c r="BB28" s="242"/>
      <c r="BC28" s="242"/>
      <c r="BD28" s="242"/>
      <c r="BE28" s="242"/>
      <c r="BF28" s="243"/>
      <c r="BG28" s="245"/>
      <c r="BH28" s="245"/>
      <c r="BI28" s="248"/>
      <c r="BJ28" s="245"/>
      <c r="BK28" s="245"/>
      <c r="BL28" s="245"/>
      <c r="BM28" s="245"/>
      <c r="BN28" s="245"/>
      <c r="BO28" s="245"/>
      <c r="BP28" s="245"/>
      <c r="BQ28" s="245"/>
      <c r="BR28" s="245"/>
      <c r="BS28" s="249"/>
    </row>
    <row r="29" spans="2:73" ht="23.15" customHeight="1">
      <c r="B29" s="148" t="s">
        <v>24</v>
      </c>
      <c r="C29" s="149"/>
      <c r="D29" s="149"/>
      <c r="E29" s="149"/>
      <c r="F29" s="150"/>
      <c r="G29" s="82" t="s">
        <v>25</v>
      </c>
      <c r="H29" s="83"/>
      <c r="I29" s="83"/>
      <c r="J29" s="83"/>
      <c r="K29" s="83"/>
      <c r="L29" s="83"/>
      <c r="M29" s="83"/>
      <c r="N29" s="83"/>
      <c r="O29" s="83"/>
      <c r="P29" s="83"/>
      <c r="Q29" s="83"/>
      <c r="R29" s="84"/>
      <c r="S29" s="88" t="s">
        <v>26</v>
      </c>
      <c r="T29" s="89"/>
      <c r="U29" s="89"/>
      <c r="V29" s="89"/>
      <c r="W29" s="89"/>
      <c r="X29" s="90"/>
      <c r="Y29" s="94" t="str">
        <f>BT24</f>
        <v>愛知県愛西市</v>
      </c>
      <c r="Z29" s="95"/>
      <c r="AA29" s="95"/>
      <c r="AB29" s="95"/>
      <c r="AC29" s="95"/>
      <c r="AD29" s="95"/>
      <c r="AE29" s="95"/>
      <c r="AF29" s="95"/>
      <c r="AG29" s="95"/>
      <c r="AH29" s="95"/>
      <c r="AI29" s="95"/>
      <c r="AJ29" s="95"/>
      <c r="AK29" s="95"/>
      <c r="AL29" s="95"/>
      <c r="AM29" s="95"/>
      <c r="AN29" s="95"/>
      <c r="AO29" s="95"/>
      <c r="AP29" s="95"/>
      <c r="AQ29" s="96"/>
      <c r="AR29" s="317" t="s">
        <v>27</v>
      </c>
      <c r="AS29" s="318"/>
      <c r="AT29" s="318"/>
      <c r="AU29" s="319"/>
      <c r="AV29" s="323" t="s">
        <v>28</v>
      </c>
      <c r="AW29" s="324"/>
      <c r="AX29" s="324"/>
      <c r="AY29" s="324"/>
      <c r="AZ29" s="324"/>
      <c r="BA29" s="324"/>
      <c r="BB29" s="324"/>
      <c r="BC29" s="324"/>
      <c r="BD29" s="324"/>
      <c r="BE29" s="324"/>
      <c r="BF29" s="324"/>
      <c r="BG29" s="324"/>
      <c r="BH29" s="324"/>
      <c r="BI29" s="324"/>
      <c r="BJ29" s="324"/>
      <c r="BK29" s="324"/>
      <c r="BL29" s="324"/>
      <c r="BM29" s="324"/>
      <c r="BN29" s="324"/>
      <c r="BO29" s="324"/>
      <c r="BP29" s="324"/>
      <c r="BQ29" s="324"/>
      <c r="BR29" s="324"/>
      <c r="BS29" s="325"/>
    </row>
    <row r="30" spans="2:73" ht="48" customHeight="1" thickBot="1">
      <c r="B30" s="151"/>
      <c r="C30" s="152"/>
      <c r="D30" s="152"/>
      <c r="E30" s="152"/>
      <c r="F30" s="153"/>
      <c r="G30" s="85"/>
      <c r="H30" s="86"/>
      <c r="I30" s="86"/>
      <c r="J30" s="86"/>
      <c r="K30" s="86"/>
      <c r="L30" s="86"/>
      <c r="M30" s="86"/>
      <c r="N30" s="86"/>
      <c r="O30" s="86"/>
      <c r="P30" s="86"/>
      <c r="Q30" s="86"/>
      <c r="R30" s="87"/>
      <c r="S30" s="91"/>
      <c r="T30" s="92"/>
      <c r="U30" s="92"/>
      <c r="V30" s="92"/>
      <c r="W30" s="92"/>
      <c r="X30" s="93"/>
      <c r="Y30" s="97"/>
      <c r="Z30" s="98"/>
      <c r="AA30" s="98"/>
      <c r="AB30" s="98"/>
      <c r="AC30" s="98"/>
      <c r="AD30" s="98"/>
      <c r="AE30" s="98"/>
      <c r="AF30" s="98"/>
      <c r="AG30" s="98"/>
      <c r="AH30" s="98"/>
      <c r="AI30" s="98"/>
      <c r="AJ30" s="98"/>
      <c r="AK30" s="98"/>
      <c r="AL30" s="98"/>
      <c r="AM30" s="98"/>
      <c r="AN30" s="98"/>
      <c r="AO30" s="98"/>
      <c r="AP30" s="98"/>
      <c r="AQ30" s="99"/>
      <c r="AR30" s="320"/>
      <c r="AS30" s="321"/>
      <c r="AT30" s="321"/>
      <c r="AU30" s="322"/>
      <c r="AV30" s="326"/>
      <c r="AW30" s="327"/>
      <c r="AX30" s="327"/>
      <c r="AY30" s="327"/>
      <c r="AZ30" s="327"/>
      <c r="BA30" s="327"/>
      <c r="BB30" s="327"/>
      <c r="BC30" s="327"/>
      <c r="BD30" s="327"/>
      <c r="BE30" s="327"/>
      <c r="BF30" s="327"/>
      <c r="BG30" s="327"/>
      <c r="BH30" s="327"/>
      <c r="BI30" s="327"/>
      <c r="BJ30" s="327"/>
      <c r="BK30" s="327"/>
      <c r="BL30" s="327"/>
      <c r="BM30" s="327"/>
      <c r="BN30" s="327"/>
      <c r="BO30" s="327"/>
      <c r="BP30" s="327"/>
      <c r="BQ30" s="327"/>
      <c r="BR30" s="327"/>
      <c r="BS30" s="328"/>
    </row>
    <row r="31" spans="2:73" ht="21.75" customHeight="1" thickTop="1">
      <c r="B31" s="286" t="s">
        <v>29</v>
      </c>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c r="AA31" s="287"/>
      <c r="AB31" s="287"/>
      <c r="AC31" s="287"/>
      <c r="AD31" s="287"/>
      <c r="AE31" s="287"/>
      <c r="AF31" s="287"/>
      <c r="AG31" s="287"/>
      <c r="AH31" s="287"/>
      <c r="AI31" s="287"/>
      <c r="AJ31" s="287"/>
      <c r="AK31" s="287"/>
      <c r="AL31" s="287"/>
      <c r="AM31" s="287"/>
      <c r="AN31" s="287"/>
      <c r="AO31" s="287"/>
      <c r="AP31" s="287"/>
      <c r="AQ31" s="287"/>
      <c r="AR31" s="287"/>
      <c r="AS31" s="287"/>
      <c r="AT31" s="287"/>
      <c r="AU31" s="287"/>
      <c r="AV31" s="287"/>
      <c r="AW31" s="287"/>
      <c r="AX31" s="287"/>
      <c r="AY31" s="287"/>
      <c r="AZ31" s="287"/>
      <c r="BA31" s="287"/>
      <c r="BB31" s="287"/>
      <c r="BC31" s="287"/>
      <c r="BD31" s="287"/>
      <c r="BE31" s="287"/>
      <c r="BF31" s="287"/>
      <c r="BG31" s="287"/>
      <c r="BH31" s="287"/>
      <c r="BI31" s="287"/>
      <c r="BJ31" s="287"/>
      <c r="BK31" s="287"/>
      <c r="BL31" s="287"/>
      <c r="BM31" s="287"/>
      <c r="BN31" s="287"/>
      <c r="BO31" s="287"/>
      <c r="BP31" s="287"/>
      <c r="BQ31" s="287"/>
      <c r="BR31" s="287"/>
      <c r="BS31" s="288"/>
    </row>
    <row r="32" spans="2:73" ht="24.65" customHeight="1">
      <c r="B32" s="209" t="s">
        <v>30</v>
      </c>
      <c r="C32" s="210"/>
      <c r="D32" s="141" t="s">
        <v>31</v>
      </c>
      <c r="E32" s="141"/>
      <c r="F32" s="141"/>
      <c r="G32" s="141"/>
      <c r="H32" s="141"/>
      <c r="I32" s="141"/>
      <c r="J32" s="344" t="s">
        <v>32</v>
      </c>
      <c r="K32" s="345"/>
      <c r="L32" s="345"/>
      <c r="M32" s="345"/>
      <c r="N32" s="345"/>
      <c r="O32" s="346"/>
      <c r="P32" s="141" t="s">
        <v>33</v>
      </c>
      <c r="Q32" s="141"/>
      <c r="R32" s="141"/>
      <c r="S32" s="141"/>
      <c r="T32" s="141"/>
      <c r="U32" s="141"/>
      <c r="V32" s="141" t="s">
        <v>34</v>
      </c>
      <c r="W32" s="141"/>
      <c r="X32" s="141"/>
      <c r="Y32" s="141"/>
      <c r="Z32" s="141"/>
      <c r="AA32" s="141"/>
      <c r="AB32" s="344" t="s">
        <v>35</v>
      </c>
      <c r="AC32" s="345"/>
      <c r="AD32" s="345"/>
      <c r="AE32" s="345"/>
      <c r="AF32" s="345"/>
      <c r="AG32" s="345"/>
      <c r="AH32" s="345"/>
      <c r="AI32" s="346"/>
      <c r="AJ32" s="139" t="s">
        <v>36</v>
      </c>
      <c r="AK32" s="140"/>
      <c r="AL32" s="140"/>
      <c r="AM32" s="140"/>
      <c r="AN32" s="140"/>
      <c r="AO32" s="140"/>
      <c r="AP32" s="140"/>
      <c r="AQ32" s="140"/>
      <c r="AR32" s="100" t="s">
        <v>37</v>
      </c>
      <c r="AS32" s="101"/>
      <c r="AT32" s="101"/>
      <c r="AU32" s="102"/>
      <c r="AV32" s="219" t="s">
        <v>38</v>
      </c>
      <c r="AW32" s="219"/>
      <c r="AX32" s="219"/>
      <c r="AY32" s="219"/>
      <c r="AZ32" s="219"/>
      <c r="BA32" s="219"/>
      <c r="BB32" s="219"/>
      <c r="BC32" s="219"/>
      <c r="BD32" s="219"/>
      <c r="BE32" s="219"/>
      <c r="BF32" s="219"/>
      <c r="BG32" s="219"/>
      <c r="BH32" s="219"/>
      <c r="BI32" s="219"/>
      <c r="BJ32" s="219"/>
      <c r="BK32" s="219"/>
      <c r="BL32" s="219"/>
      <c r="BM32" s="219"/>
      <c r="BN32" s="221" t="s">
        <v>39</v>
      </c>
      <c r="BO32" s="221"/>
      <c r="BP32" s="221"/>
      <c r="BQ32" s="221"/>
      <c r="BR32" s="221"/>
      <c r="BS32" s="222"/>
      <c r="BT32" s="11"/>
      <c r="BU32" s="11"/>
    </row>
    <row r="33" spans="2:73" ht="59.9" customHeight="1" thickBot="1">
      <c r="B33" s="329" t="s">
        <v>40</v>
      </c>
      <c r="C33" s="330"/>
      <c r="D33" s="154" t="s">
        <v>41</v>
      </c>
      <c r="E33" s="155"/>
      <c r="F33" s="155"/>
      <c r="G33" s="155"/>
      <c r="H33" s="155"/>
      <c r="I33" s="156"/>
      <c r="J33" s="331" t="s">
        <v>42</v>
      </c>
      <c r="K33" s="332"/>
      <c r="L33" s="332"/>
      <c r="M33" s="332"/>
      <c r="N33" s="332"/>
      <c r="O33" s="333"/>
      <c r="P33" s="331" t="s">
        <v>42</v>
      </c>
      <c r="Q33" s="332"/>
      <c r="R33" s="332"/>
      <c r="S33" s="332"/>
      <c r="T33" s="332"/>
      <c r="U33" s="333"/>
      <c r="V33" s="331" t="s">
        <v>42</v>
      </c>
      <c r="W33" s="332"/>
      <c r="X33" s="332"/>
      <c r="Y33" s="332"/>
      <c r="Z33" s="332"/>
      <c r="AA33" s="333"/>
      <c r="AB33" s="331" t="s">
        <v>42</v>
      </c>
      <c r="AC33" s="332"/>
      <c r="AD33" s="332"/>
      <c r="AE33" s="332"/>
      <c r="AF33" s="332"/>
      <c r="AG33" s="332"/>
      <c r="AH33" s="332"/>
      <c r="AI33" s="333"/>
      <c r="AJ33" s="154" t="s">
        <v>43</v>
      </c>
      <c r="AK33" s="155"/>
      <c r="AL33" s="155"/>
      <c r="AM33" s="155"/>
      <c r="AN33" s="155"/>
      <c r="AO33" s="155"/>
      <c r="AP33" s="155"/>
      <c r="AQ33" s="156"/>
      <c r="AR33" s="103"/>
      <c r="AS33" s="104"/>
      <c r="AT33" s="104"/>
      <c r="AU33" s="105"/>
      <c r="AV33" s="220" t="s">
        <v>44</v>
      </c>
      <c r="AW33" s="220"/>
      <c r="AX33" s="220"/>
      <c r="AY33" s="220"/>
      <c r="AZ33" s="220"/>
      <c r="BA33" s="220"/>
      <c r="BB33" s="220" t="s">
        <v>45</v>
      </c>
      <c r="BC33" s="220"/>
      <c r="BD33" s="220"/>
      <c r="BE33" s="220"/>
      <c r="BF33" s="220"/>
      <c r="BG33" s="220"/>
      <c r="BH33" s="220" t="s">
        <v>46</v>
      </c>
      <c r="BI33" s="220"/>
      <c r="BJ33" s="220"/>
      <c r="BK33" s="220"/>
      <c r="BL33" s="220"/>
      <c r="BM33" s="220"/>
      <c r="BN33" s="223"/>
      <c r="BO33" s="223"/>
      <c r="BP33" s="223"/>
      <c r="BQ33" s="223"/>
      <c r="BR33" s="223"/>
      <c r="BS33" s="224"/>
      <c r="BT33" s="11"/>
      <c r="BU33" s="11"/>
    </row>
    <row r="34" spans="2:73" ht="35.15" customHeight="1" thickTop="1" thickBot="1">
      <c r="B34" s="211" t="s">
        <v>47</v>
      </c>
      <c r="C34" s="212"/>
      <c r="D34" s="213" t="s">
        <v>48</v>
      </c>
      <c r="E34" s="214"/>
      <c r="F34" s="214"/>
      <c r="G34" s="214"/>
      <c r="H34" s="214"/>
      <c r="I34" s="215"/>
      <c r="J34" s="213" t="s">
        <v>49</v>
      </c>
      <c r="K34" s="214"/>
      <c r="L34" s="214"/>
      <c r="M34" s="214"/>
      <c r="N34" s="214"/>
      <c r="O34" s="215"/>
      <c r="P34" s="266" t="s">
        <v>50</v>
      </c>
      <c r="Q34" s="267"/>
      <c r="R34" s="267"/>
      <c r="S34" s="267"/>
      <c r="T34" s="267"/>
      <c r="U34" s="268"/>
      <c r="V34" s="334">
        <v>0.70138888888888884</v>
      </c>
      <c r="W34" s="335"/>
      <c r="X34" s="335"/>
      <c r="Y34" s="335"/>
      <c r="Z34" s="335"/>
      <c r="AA34" s="336"/>
      <c r="AB34" s="334" t="s">
        <v>51</v>
      </c>
      <c r="AC34" s="335"/>
      <c r="AD34" s="335"/>
      <c r="AE34" s="335"/>
      <c r="AF34" s="335"/>
      <c r="AG34" s="335"/>
      <c r="AH34" s="335"/>
      <c r="AI34" s="336"/>
      <c r="AJ34" s="275" t="s">
        <v>52</v>
      </c>
      <c r="AK34" s="276"/>
      <c r="AL34" s="276"/>
      <c r="AM34" s="276"/>
      <c r="AN34" s="276"/>
      <c r="AO34" s="276"/>
      <c r="AP34" s="276"/>
      <c r="AQ34" s="276"/>
      <c r="AR34" s="213">
        <v>50</v>
      </c>
      <c r="AS34" s="214"/>
      <c r="AT34" s="214"/>
      <c r="AU34" s="24" t="s">
        <v>53</v>
      </c>
      <c r="AV34" s="289" t="str">
        <f>IFERROR(
  INDEX(#REF!,
        MATCH(F34,#REF!, 0),
        MATCH(AL34,#REF!, 0)
  ),
  ""
)</f>
        <v/>
      </c>
      <c r="AW34" s="290"/>
      <c r="AX34" s="291"/>
      <c r="AY34" s="292"/>
      <c r="AZ34" s="293"/>
      <c r="BA34" s="14" t="s">
        <v>53</v>
      </c>
      <c r="BB34" s="289" t="str">
        <f>IFERROR(VLOOKUP(F34,#REF!,12,FALSE),"")</f>
        <v/>
      </c>
      <c r="BC34" s="290"/>
      <c r="BD34" s="291"/>
      <c r="BE34" s="292"/>
      <c r="BF34" s="294"/>
      <c r="BG34" s="14" t="s">
        <v>53</v>
      </c>
      <c r="BH34" s="289" t="str">
        <f>IFERROR(VLOOKUP(F34,#REF!,13,FALSE),"")</f>
        <v/>
      </c>
      <c r="BI34" s="290"/>
      <c r="BJ34" s="291"/>
      <c r="BK34" s="292"/>
      <c r="BL34" s="294"/>
      <c r="BM34" s="14" t="s">
        <v>53</v>
      </c>
      <c r="BN34" s="295" t="str">
        <f>IFERROR(AV34*AY34+BB34*BE34+BH34*BK34,"")</f>
        <v/>
      </c>
      <c r="BO34" s="296"/>
      <c r="BP34" s="296"/>
      <c r="BQ34" s="296"/>
      <c r="BR34" s="297"/>
      <c r="BS34" s="15" t="s">
        <v>54</v>
      </c>
      <c r="BT34" s="18"/>
      <c r="BU34" s="12"/>
    </row>
    <row r="35" spans="2:73" ht="35.15" customHeight="1" thickTop="1">
      <c r="B35" s="250" t="s">
        <v>55</v>
      </c>
      <c r="C35" s="251"/>
      <c r="D35" s="128"/>
      <c r="E35" s="129"/>
      <c r="F35" s="129"/>
      <c r="G35" s="129"/>
      <c r="H35" s="129"/>
      <c r="I35" s="130"/>
      <c r="J35" s="217" t="str">
        <f>IFERROR(VLOOKUP(D35,'競技スケジュール26.6.29現在'!C$4:V$1001,2,FALSE),"")</f>
        <v/>
      </c>
      <c r="K35" s="217"/>
      <c r="L35" s="217"/>
      <c r="M35" s="217"/>
      <c r="N35" s="217"/>
      <c r="O35" s="218"/>
      <c r="P35" s="216" t="str">
        <f>IFERROR(VLOOKUP(D35,'競技スケジュール26.6.29現在'!C$4:V$1001,4,FALSE),"")</f>
        <v/>
      </c>
      <c r="Q35" s="217"/>
      <c r="R35" s="217"/>
      <c r="S35" s="217"/>
      <c r="T35" s="217"/>
      <c r="U35" s="218"/>
      <c r="V35" s="337" t="str">
        <f>IFERROR(VLOOKUP(D35,'競技スケジュール26.6.29現在'!C$4:V$1001,5,FALSE),"")</f>
        <v/>
      </c>
      <c r="W35" s="338"/>
      <c r="X35" s="338"/>
      <c r="Y35" s="338"/>
      <c r="Z35" s="338"/>
      <c r="AA35" s="339"/>
      <c r="AB35" s="337" t="str">
        <f>IFERROR(VLOOKUP(D35,'競技スケジュール26.6.29現在'!C$4:V$1001,3,FALSE),"")</f>
        <v/>
      </c>
      <c r="AC35" s="338"/>
      <c r="AD35" s="338"/>
      <c r="AE35" s="338"/>
      <c r="AF35" s="338"/>
      <c r="AG35" s="338"/>
      <c r="AH35" s="338"/>
      <c r="AI35" s="339"/>
      <c r="AJ35" s="121"/>
      <c r="AK35" s="121"/>
      <c r="AL35" s="121"/>
      <c r="AM35" s="121"/>
      <c r="AN35" s="121"/>
      <c r="AO35" s="121"/>
      <c r="AP35" s="121"/>
      <c r="AQ35" s="121"/>
      <c r="AR35" s="111"/>
      <c r="AS35" s="112"/>
      <c r="AT35" s="112"/>
      <c r="AU35" s="22" t="s">
        <v>53</v>
      </c>
      <c r="AV35" s="122" t="str">
        <f>IFERROR(
  INDEX('競技スケジュール26.6.29現在'!A:AA,
        MATCH(D35, '競技スケジュール26.6.29現在'!C:C, 0),
        MATCH(AJ35, '競技スケジュール26.6.29現在'!$3:$3, 0)
  ),
  ""
)</f>
        <v/>
      </c>
      <c r="AW35" s="123"/>
      <c r="AX35" s="123"/>
      <c r="AY35" s="111"/>
      <c r="AZ35" s="112"/>
      <c r="BA35" s="22" t="s">
        <v>53</v>
      </c>
      <c r="BB35" s="123" t="str">
        <f>IFERROR(VLOOKUP(D35,'競技スケジュール26.6.29現在'!$C$4:$P$1008,13,FALSE),"")</f>
        <v/>
      </c>
      <c r="BC35" s="123"/>
      <c r="BD35" s="124"/>
      <c r="BE35" s="111"/>
      <c r="BF35" s="112"/>
      <c r="BG35" s="22" t="s">
        <v>53</v>
      </c>
      <c r="BH35" s="122" t="str">
        <f>IFERROR(VLOOKUP(D35,'競技スケジュール26.6.29現在'!$C$4:$P$1008,14,FALSE),"")</f>
        <v/>
      </c>
      <c r="BI35" s="123"/>
      <c r="BJ35" s="124"/>
      <c r="BK35" s="111"/>
      <c r="BL35" s="112"/>
      <c r="BM35" s="22" t="s">
        <v>53</v>
      </c>
      <c r="BN35" s="116" t="str">
        <f>IFERROR(AV35*AY35+BB35*BE35+BH35*BK35,"")</f>
        <v/>
      </c>
      <c r="BO35" s="117"/>
      <c r="BP35" s="117"/>
      <c r="BQ35" s="117"/>
      <c r="BR35" s="117"/>
      <c r="BS35" s="23" t="s">
        <v>54</v>
      </c>
      <c r="BT35" s="18"/>
      <c r="BU35" s="12"/>
    </row>
    <row r="36" spans="2:73" customFormat="1" ht="35.15" customHeight="1">
      <c r="B36" s="157" t="s">
        <v>56</v>
      </c>
      <c r="C36" s="158"/>
      <c r="D36" s="106"/>
      <c r="E36" s="76"/>
      <c r="F36" s="76"/>
      <c r="G36" s="76"/>
      <c r="H36" s="76"/>
      <c r="I36" s="77"/>
      <c r="J36" s="127" t="str">
        <f>IFERROR(VLOOKUP(D36,'競技スケジュール26.6.29現在'!C$4:V$1001,2,FALSE),"")</f>
        <v/>
      </c>
      <c r="K36" s="127"/>
      <c r="L36" s="127"/>
      <c r="M36" s="127"/>
      <c r="N36" s="127"/>
      <c r="O36" s="127"/>
      <c r="P36" s="127" t="str">
        <f>IFERROR(VLOOKUP(D36,'競技スケジュール26.6.29現在'!C$4:V$1001,4,FALSE),"")</f>
        <v/>
      </c>
      <c r="Q36" s="127"/>
      <c r="R36" s="127"/>
      <c r="S36" s="127"/>
      <c r="T36" s="127"/>
      <c r="U36" s="127"/>
      <c r="V36" s="120" t="str">
        <f>IFERROR(VLOOKUP(D36,'競技スケジュール26.6.29現在'!C$4:V$1001,5,FALSE),"")</f>
        <v/>
      </c>
      <c r="W36" s="120"/>
      <c r="X36" s="120"/>
      <c r="Y36" s="120"/>
      <c r="Z36" s="120"/>
      <c r="AA36" s="120"/>
      <c r="AB36" s="120" t="str">
        <f>IFERROR(VLOOKUP(D36,'競技スケジュール26.6.29現在'!C$4:V$1001,3,FALSE),"")</f>
        <v/>
      </c>
      <c r="AC36" s="120"/>
      <c r="AD36" s="120"/>
      <c r="AE36" s="120"/>
      <c r="AF36" s="120"/>
      <c r="AG36" s="120"/>
      <c r="AH36" s="120"/>
      <c r="AI36" s="120"/>
      <c r="AJ36" s="121"/>
      <c r="AK36" s="121"/>
      <c r="AL36" s="121"/>
      <c r="AM36" s="121"/>
      <c r="AN36" s="121"/>
      <c r="AO36" s="121"/>
      <c r="AP36" s="121"/>
      <c r="AQ36" s="121"/>
      <c r="AR36" s="111"/>
      <c r="AS36" s="112"/>
      <c r="AT36" s="112"/>
      <c r="AU36" s="25" t="s">
        <v>53</v>
      </c>
      <c r="AV36" s="122" t="str">
        <f>IFERROR(
  INDEX('競技スケジュール26.6.29現在'!A:AA,
        MATCH(D36, '競技スケジュール26.6.29現在'!C:C, 0),
        MATCH(AJ36, '競技スケジュール26.6.29現在'!$3:$3, 0)
  ),
  ""
)</f>
        <v/>
      </c>
      <c r="AW36" s="123"/>
      <c r="AX36" s="123"/>
      <c r="AY36" s="111"/>
      <c r="AZ36" s="112"/>
      <c r="BA36" s="22" t="s">
        <v>53</v>
      </c>
      <c r="BB36" s="123" t="str">
        <f>IFERROR(VLOOKUP(D36,'競技スケジュール26.6.29現在'!$C$4:$P$1008,13,FALSE),"")</f>
        <v/>
      </c>
      <c r="BC36" s="123"/>
      <c r="BD36" s="124"/>
      <c r="BE36" s="111"/>
      <c r="BF36" s="112"/>
      <c r="BG36" s="22" t="s">
        <v>53</v>
      </c>
      <c r="BH36" s="122" t="str">
        <f>IFERROR(VLOOKUP(D36,'競技スケジュール26.6.29現在'!$C$4:$P$1008,14,FALSE),"")</f>
        <v/>
      </c>
      <c r="BI36" s="123"/>
      <c r="BJ36" s="124"/>
      <c r="BK36" s="111"/>
      <c r="BL36" s="112"/>
      <c r="BM36" s="22" t="s">
        <v>53</v>
      </c>
      <c r="BN36" s="116" t="str">
        <f t="shared" ref="BN36:BN59" si="0">IFERROR(AV36*AY36+BB36*BE36+BH36*BK36,"")</f>
        <v/>
      </c>
      <c r="BO36" s="117"/>
      <c r="BP36" s="117"/>
      <c r="BQ36" s="117"/>
      <c r="BR36" s="117"/>
      <c r="BS36" s="13" t="s">
        <v>54</v>
      </c>
      <c r="BT36" s="19"/>
    </row>
    <row r="37" spans="2:73" customFormat="1" ht="35.15" customHeight="1">
      <c r="B37" s="118" t="s">
        <v>57</v>
      </c>
      <c r="C37" s="119"/>
      <c r="D37" s="106"/>
      <c r="E37" s="76"/>
      <c r="F37" s="76"/>
      <c r="G37" s="76"/>
      <c r="H37" s="76"/>
      <c r="I37" s="77"/>
      <c r="J37" s="127" t="str">
        <f>IFERROR(VLOOKUP(D37,'競技スケジュール26.6.29現在'!C$4:V$1001,2,FALSE),"")</f>
        <v/>
      </c>
      <c r="K37" s="127"/>
      <c r="L37" s="127"/>
      <c r="M37" s="127"/>
      <c r="N37" s="127"/>
      <c r="O37" s="127"/>
      <c r="P37" s="127" t="str">
        <f>IFERROR(VLOOKUP(D37,'競技スケジュール26.6.29現在'!C$4:V$1001,4,FALSE),"")</f>
        <v/>
      </c>
      <c r="Q37" s="127"/>
      <c r="R37" s="127"/>
      <c r="S37" s="127"/>
      <c r="T37" s="127"/>
      <c r="U37" s="127"/>
      <c r="V37" s="120" t="str">
        <f>IFERROR(VLOOKUP(D37,'競技スケジュール26.6.29現在'!C$4:V$1001,5,FALSE),"")</f>
        <v/>
      </c>
      <c r="W37" s="120"/>
      <c r="X37" s="120"/>
      <c r="Y37" s="120"/>
      <c r="Z37" s="120"/>
      <c r="AA37" s="120"/>
      <c r="AB37" s="120" t="str">
        <f>IFERROR(VLOOKUP(D37,'競技スケジュール26.6.29現在'!C$4:V$1001,3,FALSE),"")</f>
        <v/>
      </c>
      <c r="AC37" s="120"/>
      <c r="AD37" s="120"/>
      <c r="AE37" s="120"/>
      <c r="AF37" s="120"/>
      <c r="AG37" s="120"/>
      <c r="AH37" s="120"/>
      <c r="AI37" s="120"/>
      <c r="AJ37" s="121"/>
      <c r="AK37" s="121"/>
      <c r="AL37" s="121"/>
      <c r="AM37" s="121"/>
      <c r="AN37" s="121"/>
      <c r="AO37" s="121"/>
      <c r="AP37" s="121"/>
      <c r="AQ37" s="121"/>
      <c r="AR37" s="111"/>
      <c r="AS37" s="112"/>
      <c r="AT37" s="112"/>
      <c r="AU37" s="25" t="s">
        <v>53</v>
      </c>
      <c r="AV37" s="122" t="str">
        <f>IFERROR(
  INDEX('競技スケジュール26.6.29現在'!A:AA,
        MATCH(D37, '競技スケジュール26.6.29現在'!C:C, 0),
        MATCH(AJ37, '競技スケジュール26.6.29現在'!$3:$3, 0)
  ),
  ""
)</f>
        <v/>
      </c>
      <c r="AW37" s="123"/>
      <c r="AX37" s="123"/>
      <c r="AY37" s="111"/>
      <c r="AZ37" s="112"/>
      <c r="BA37" s="9" t="s">
        <v>53</v>
      </c>
      <c r="BB37" s="123" t="str">
        <f>IFERROR(VLOOKUP(D37,'競技スケジュール26.6.29現在'!$C$4:$P$1008,13,FALSE),"")</f>
        <v/>
      </c>
      <c r="BC37" s="123"/>
      <c r="BD37" s="124"/>
      <c r="BE37" s="111"/>
      <c r="BF37" s="112"/>
      <c r="BG37" s="22" t="s">
        <v>53</v>
      </c>
      <c r="BH37" s="122" t="str">
        <f>IFERROR(VLOOKUP(D37,'競技スケジュール26.6.29現在'!$C$4:$P$1008,14,FALSE),"")</f>
        <v/>
      </c>
      <c r="BI37" s="123"/>
      <c r="BJ37" s="124"/>
      <c r="BK37" s="111"/>
      <c r="BL37" s="112"/>
      <c r="BM37" s="22" t="s">
        <v>53</v>
      </c>
      <c r="BN37" s="116" t="str">
        <f t="shared" si="0"/>
        <v/>
      </c>
      <c r="BO37" s="117"/>
      <c r="BP37" s="117"/>
      <c r="BQ37" s="117"/>
      <c r="BR37" s="117"/>
      <c r="BS37" s="13" t="s">
        <v>54</v>
      </c>
      <c r="BT37" s="20"/>
    </row>
    <row r="38" spans="2:73" ht="35.15" customHeight="1">
      <c r="B38" s="118" t="s">
        <v>58</v>
      </c>
      <c r="C38" s="119"/>
      <c r="D38" s="106"/>
      <c r="E38" s="76"/>
      <c r="F38" s="76"/>
      <c r="G38" s="76"/>
      <c r="H38" s="76"/>
      <c r="I38" s="77"/>
      <c r="J38" s="127" t="str">
        <f>IFERROR(VLOOKUP(D38,'競技スケジュール26.6.29現在'!C$4:V$1001,2,FALSE),"")</f>
        <v/>
      </c>
      <c r="K38" s="127"/>
      <c r="L38" s="127"/>
      <c r="M38" s="127"/>
      <c r="N38" s="127"/>
      <c r="O38" s="127"/>
      <c r="P38" s="127" t="str">
        <f>IFERROR(VLOOKUP(D38,'競技スケジュール26.6.29現在'!C$4:V$1001,4,FALSE),"")</f>
        <v/>
      </c>
      <c r="Q38" s="127"/>
      <c r="R38" s="127"/>
      <c r="S38" s="127"/>
      <c r="T38" s="127"/>
      <c r="U38" s="127"/>
      <c r="V38" s="120" t="str">
        <f>IFERROR(VLOOKUP(D38,'競技スケジュール26.6.29現在'!C$4:V$1001,5,FALSE),"")</f>
        <v/>
      </c>
      <c r="W38" s="120"/>
      <c r="X38" s="120"/>
      <c r="Y38" s="120"/>
      <c r="Z38" s="120"/>
      <c r="AA38" s="120"/>
      <c r="AB38" s="120" t="str">
        <f>IFERROR(VLOOKUP(D38,'競技スケジュール26.6.29現在'!C$4:V$1001,3,FALSE),"")</f>
        <v/>
      </c>
      <c r="AC38" s="120"/>
      <c r="AD38" s="120"/>
      <c r="AE38" s="120"/>
      <c r="AF38" s="120"/>
      <c r="AG38" s="120"/>
      <c r="AH38" s="120"/>
      <c r="AI38" s="120"/>
      <c r="AJ38" s="121"/>
      <c r="AK38" s="121"/>
      <c r="AL38" s="121"/>
      <c r="AM38" s="121"/>
      <c r="AN38" s="121"/>
      <c r="AO38" s="121"/>
      <c r="AP38" s="121"/>
      <c r="AQ38" s="121"/>
      <c r="AR38" s="111"/>
      <c r="AS38" s="112"/>
      <c r="AT38" s="112"/>
      <c r="AU38" s="25" t="s">
        <v>53</v>
      </c>
      <c r="AV38" s="122" t="str">
        <f>IFERROR(
  INDEX('競技スケジュール26.6.29現在'!A:AA,
        MATCH(D38, '競技スケジュール26.6.29現在'!C:C, 0),
        MATCH(AJ38, '競技スケジュール26.6.29現在'!$3:$3, 0)
  ),
  ""
)</f>
        <v/>
      </c>
      <c r="AW38" s="123"/>
      <c r="AX38" s="123"/>
      <c r="AY38" s="111"/>
      <c r="AZ38" s="112"/>
      <c r="BA38" s="9" t="s">
        <v>53</v>
      </c>
      <c r="BB38" s="123" t="str">
        <f>IFERROR(VLOOKUP(D38,'競技スケジュール26.6.29現在'!$C$4:$P$1008,13,FALSE),"")</f>
        <v/>
      </c>
      <c r="BC38" s="123"/>
      <c r="BD38" s="124"/>
      <c r="BE38" s="111"/>
      <c r="BF38" s="112"/>
      <c r="BG38" s="22" t="s">
        <v>53</v>
      </c>
      <c r="BH38" s="122" t="str">
        <f>IFERROR(VLOOKUP(D38,'競技スケジュール26.6.29現在'!$C$4:$P$1008,14,FALSE),"")</f>
        <v/>
      </c>
      <c r="BI38" s="123"/>
      <c r="BJ38" s="124"/>
      <c r="BK38" s="111"/>
      <c r="BL38" s="112"/>
      <c r="BM38" s="22" t="s">
        <v>53</v>
      </c>
      <c r="BN38" s="116" t="str">
        <f t="shared" si="0"/>
        <v/>
      </c>
      <c r="BO38" s="117"/>
      <c r="BP38" s="117"/>
      <c r="BQ38" s="117"/>
      <c r="BR38" s="117"/>
      <c r="BS38" s="13" t="s">
        <v>54</v>
      </c>
    </row>
    <row r="39" spans="2:73" ht="35.15" customHeight="1">
      <c r="B39" s="118" t="s">
        <v>59</v>
      </c>
      <c r="C39" s="119"/>
      <c r="D39" s="106"/>
      <c r="E39" s="76"/>
      <c r="F39" s="76"/>
      <c r="G39" s="76"/>
      <c r="H39" s="76"/>
      <c r="I39" s="77"/>
      <c r="J39" s="127" t="str">
        <f>IFERROR(VLOOKUP(D39,'競技スケジュール26.6.29現在'!C$4:V$1001,2,FALSE),"")</f>
        <v/>
      </c>
      <c r="K39" s="127"/>
      <c r="L39" s="127"/>
      <c r="M39" s="127"/>
      <c r="N39" s="127"/>
      <c r="O39" s="127"/>
      <c r="P39" s="127" t="str">
        <f>IFERROR(VLOOKUP(D39,'競技スケジュール26.6.29現在'!C$4:V$1001,4,FALSE),"")</f>
        <v/>
      </c>
      <c r="Q39" s="127"/>
      <c r="R39" s="127"/>
      <c r="S39" s="127"/>
      <c r="T39" s="127"/>
      <c r="U39" s="127"/>
      <c r="V39" s="120" t="str">
        <f>IFERROR(VLOOKUP(D39,'競技スケジュール26.6.29現在'!C$4:V$1001,5,FALSE),"")</f>
        <v/>
      </c>
      <c r="W39" s="120"/>
      <c r="X39" s="120"/>
      <c r="Y39" s="120"/>
      <c r="Z39" s="120"/>
      <c r="AA39" s="120"/>
      <c r="AB39" s="120" t="str">
        <f>IFERROR(VLOOKUP(D39,'競技スケジュール26.6.29現在'!C$4:V$1001,3,FALSE),"")</f>
        <v/>
      </c>
      <c r="AC39" s="120"/>
      <c r="AD39" s="120"/>
      <c r="AE39" s="120"/>
      <c r="AF39" s="120"/>
      <c r="AG39" s="120"/>
      <c r="AH39" s="120"/>
      <c r="AI39" s="120"/>
      <c r="AJ39" s="121"/>
      <c r="AK39" s="121"/>
      <c r="AL39" s="121"/>
      <c r="AM39" s="121"/>
      <c r="AN39" s="121"/>
      <c r="AO39" s="121"/>
      <c r="AP39" s="121"/>
      <c r="AQ39" s="121"/>
      <c r="AR39" s="111"/>
      <c r="AS39" s="112"/>
      <c r="AT39" s="112"/>
      <c r="AU39" s="25" t="s">
        <v>53</v>
      </c>
      <c r="AV39" s="122" t="str">
        <f>IFERROR(
  INDEX('競技スケジュール26.6.29現在'!A:AA,
        MATCH(D39, '競技スケジュール26.6.29現在'!C:C, 0),
        MATCH(AJ39, '競技スケジュール26.6.29現在'!$3:$3, 0)
  ),
  ""
)</f>
        <v/>
      </c>
      <c r="AW39" s="123"/>
      <c r="AX39" s="123"/>
      <c r="AY39" s="111"/>
      <c r="AZ39" s="112"/>
      <c r="BA39" s="9" t="s">
        <v>53</v>
      </c>
      <c r="BB39" s="123" t="str">
        <f>IFERROR(VLOOKUP(D39,'競技スケジュール26.6.29現在'!$C$4:$P$1008,13,FALSE),"")</f>
        <v/>
      </c>
      <c r="BC39" s="123"/>
      <c r="BD39" s="124"/>
      <c r="BE39" s="111"/>
      <c r="BF39" s="112"/>
      <c r="BG39" s="22" t="s">
        <v>53</v>
      </c>
      <c r="BH39" s="122" t="str">
        <f>IFERROR(VLOOKUP(D39,'競技スケジュール26.6.29現在'!$C$4:$P$1008,14,FALSE),"")</f>
        <v/>
      </c>
      <c r="BI39" s="123"/>
      <c r="BJ39" s="124"/>
      <c r="BK39" s="111"/>
      <c r="BL39" s="112"/>
      <c r="BM39" s="22" t="s">
        <v>53</v>
      </c>
      <c r="BN39" s="116" t="str">
        <f t="shared" si="0"/>
        <v/>
      </c>
      <c r="BO39" s="117"/>
      <c r="BP39" s="117"/>
      <c r="BQ39" s="117"/>
      <c r="BR39" s="117"/>
      <c r="BS39" s="13" t="s">
        <v>54</v>
      </c>
    </row>
    <row r="40" spans="2:73" ht="35.15" customHeight="1">
      <c r="B40" s="125" t="s">
        <v>60</v>
      </c>
      <c r="C40" s="126"/>
      <c r="D40" s="106"/>
      <c r="E40" s="76"/>
      <c r="F40" s="76"/>
      <c r="G40" s="76"/>
      <c r="H40" s="76"/>
      <c r="I40" s="77"/>
      <c r="J40" s="127" t="str">
        <f>IFERROR(VLOOKUP(D40,'競技スケジュール26.6.29現在'!C$4:V$1001,2,FALSE),"")</f>
        <v/>
      </c>
      <c r="K40" s="127"/>
      <c r="L40" s="127"/>
      <c r="M40" s="127"/>
      <c r="N40" s="127"/>
      <c r="O40" s="127"/>
      <c r="P40" s="127" t="str">
        <f>IFERROR(VLOOKUP(D40,'競技スケジュール26.6.29現在'!C$4:V$1001,4,FALSE),"")</f>
        <v/>
      </c>
      <c r="Q40" s="127"/>
      <c r="R40" s="127"/>
      <c r="S40" s="127"/>
      <c r="T40" s="127"/>
      <c r="U40" s="127"/>
      <c r="V40" s="120" t="str">
        <f>IFERROR(VLOOKUP(D40,'競技スケジュール26.6.29現在'!C$4:V$1001,5,FALSE),"")</f>
        <v/>
      </c>
      <c r="W40" s="120"/>
      <c r="X40" s="120"/>
      <c r="Y40" s="120"/>
      <c r="Z40" s="120"/>
      <c r="AA40" s="120"/>
      <c r="AB40" s="120" t="str">
        <f>IFERROR(VLOOKUP(D40,'競技スケジュール26.6.29現在'!C$4:V$1001,3,FALSE),"")</f>
        <v/>
      </c>
      <c r="AC40" s="120"/>
      <c r="AD40" s="120"/>
      <c r="AE40" s="120"/>
      <c r="AF40" s="120"/>
      <c r="AG40" s="120"/>
      <c r="AH40" s="120"/>
      <c r="AI40" s="120"/>
      <c r="AJ40" s="121"/>
      <c r="AK40" s="121"/>
      <c r="AL40" s="121"/>
      <c r="AM40" s="121"/>
      <c r="AN40" s="121"/>
      <c r="AO40" s="121"/>
      <c r="AP40" s="121"/>
      <c r="AQ40" s="121"/>
      <c r="AR40" s="111"/>
      <c r="AS40" s="112"/>
      <c r="AT40" s="112"/>
      <c r="AU40" s="22" t="s">
        <v>53</v>
      </c>
      <c r="AV40" s="122" t="str">
        <f>IFERROR(
  INDEX('競技スケジュール26.6.29現在'!A:AA,
        MATCH(D40, '競技スケジュール26.6.29現在'!C:C, 0),
        MATCH(AJ40, '競技スケジュール26.6.29現在'!$3:$3, 0)
  ),
  ""
)</f>
        <v/>
      </c>
      <c r="AW40" s="123"/>
      <c r="AX40" s="123"/>
      <c r="AY40" s="111"/>
      <c r="AZ40" s="112"/>
      <c r="BA40" s="9" t="s">
        <v>53</v>
      </c>
      <c r="BB40" s="123" t="str">
        <f>IFERROR(VLOOKUP(D40,'競技スケジュール26.6.29現在'!$C$4:$P$1008,13,FALSE),"")</f>
        <v/>
      </c>
      <c r="BC40" s="123"/>
      <c r="BD40" s="124"/>
      <c r="BE40" s="111"/>
      <c r="BF40" s="112"/>
      <c r="BG40" s="22" t="s">
        <v>53</v>
      </c>
      <c r="BH40" s="122" t="str">
        <f>IFERROR(VLOOKUP(D40,'競技スケジュール26.6.29現在'!$C$4:$P$1008,14,FALSE),"")</f>
        <v/>
      </c>
      <c r="BI40" s="123"/>
      <c r="BJ40" s="124"/>
      <c r="BK40" s="111"/>
      <c r="BL40" s="112"/>
      <c r="BM40" s="22" t="s">
        <v>53</v>
      </c>
      <c r="BN40" s="116" t="str">
        <f t="shared" si="0"/>
        <v/>
      </c>
      <c r="BO40" s="117"/>
      <c r="BP40" s="117"/>
      <c r="BQ40" s="117"/>
      <c r="BR40" s="117"/>
      <c r="BS40" s="13" t="s">
        <v>54</v>
      </c>
    </row>
    <row r="41" spans="2:73" customFormat="1" ht="35.15" customHeight="1">
      <c r="B41" s="118" t="s">
        <v>61</v>
      </c>
      <c r="C41" s="119"/>
      <c r="D41" s="106"/>
      <c r="E41" s="76"/>
      <c r="F41" s="76"/>
      <c r="G41" s="76"/>
      <c r="H41" s="76"/>
      <c r="I41" s="77"/>
      <c r="J41" s="127" t="str">
        <f>IFERROR(VLOOKUP(D41,'競技スケジュール26.6.29現在'!C$4:V$1001,2,FALSE),"")</f>
        <v/>
      </c>
      <c r="K41" s="127"/>
      <c r="L41" s="127"/>
      <c r="M41" s="127"/>
      <c r="N41" s="127"/>
      <c r="O41" s="127"/>
      <c r="P41" s="127" t="str">
        <f>IFERROR(VLOOKUP(D41,'競技スケジュール26.6.29現在'!C$4:V$1001,4,FALSE),"")</f>
        <v/>
      </c>
      <c r="Q41" s="127"/>
      <c r="R41" s="127"/>
      <c r="S41" s="127"/>
      <c r="T41" s="127"/>
      <c r="U41" s="127"/>
      <c r="V41" s="120" t="str">
        <f>IFERROR(VLOOKUP(D41,'競技スケジュール26.6.29現在'!C$4:V$1001,5,FALSE),"")</f>
        <v/>
      </c>
      <c r="W41" s="120"/>
      <c r="X41" s="120"/>
      <c r="Y41" s="120"/>
      <c r="Z41" s="120"/>
      <c r="AA41" s="120"/>
      <c r="AB41" s="120" t="str">
        <f>IFERROR(VLOOKUP(D41,'競技スケジュール26.6.29現在'!C$4:V$1001,3,FALSE),"")</f>
        <v/>
      </c>
      <c r="AC41" s="120"/>
      <c r="AD41" s="120"/>
      <c r="AE41" s="120"/>
      <c r="AF41" s="120"/>
      <c r="AG41" s="120"/>
      <c r="AH41" s="120"/>
      <c r="AI41" s="120"/>
      <c r="AJ41" s="121"/>
      <c r="AK41" s="121"/>
      <c r="AL41" s="121"/>
      <c r="AM41" s="121"/>
      <c r="AN41" s="121"/>
      <c r="AO41" s="121"/>
      <c r="AP41" s="121"/>
      <c r="AQ41" s="121"/>
      <c r="AR41" s="111"/>
      <c r="AS41" s="112"/>
      <c r="AT41" s="112"/>
      <c r="AU41" s="25" t="s">
        <v>53</v>
      </c>
      <c r="AV41" s="122" t="str">
        <f>IFERROR(
  INDEX('競技スケジュール26.6.29現在'!A:AA,
        MATCH(D41, '競技スケジュール26.6.29現在'!C:C, 0),
        MATCH(AJ41, '競技スケジュール26.6.29現在'!$3:$3, 0)
  ),
  ""
)</f>
        <v/>
      </c>
      <c r="AW41" s="123"/>
      <c r="AX41" s="123"/>
      <c r="AY41" s="111"/>
      <c r="AZ41" s="112"/>
      <c r="BA41" s="9" t="s">
        <v>53</v>
      </c>
      <c r="BB41" s="123" t="str">
        <f>IFERROR(VLOOKUP(D41,'競技スケジュール26.6.29現在'!$C$4:$P$1008,13,FALSE),"")</f>
        <v/>
      </c>
      <c r="BC41" s="123"/>
      <c r="BD41" s="124"/>
      <c r="BE41" s="111"/>
      <c r="BF41" s="112"/>
      <c r="BG41" s="22" t="s">
        <v>53</v>
      </c>
      <c r="BH41" s="122" t="str">
        <f>IFERROR(VLOOKUP(D41,'競技スケジュール26.6.29現在'!$C$4:$P$1008,14,FALSE),"")</f>
        <v/>
      </c>
      <c r="BI41" s="123"/>
      <c r="BJ41" s="124"/>
      <c r="BK41" s="111"/>
      <c r="BL41" s="112"/>
      <c r="BM41" s="22" t="s">
        <v>53</v>
      </c>
      <c r="BN41" s="116" t="str">
        <f t="shared" si="0"/>
        <v/>
      </c>
      <c r="BO41" s="117"/>
      <c r="BP41" s="117"/>
      <c r="BQ41" s="117"/>
      <c r="BR41" s="117"/>
      <c r="BS41" s="13" t="s">
        <v>54</v>
      </c>
      <c r="BT41" s="18"/>
    </row>
    <row r="42" spans="2:73" customFormat="1" ht="35.15" customHeight="1">
      <c r="B42" s="118" t="s">
        <v>62</v>
      </c>
      <c r="C42" s="119"/>
      <c r="D42" s="106"/>
      <c r="E42" s="76"/>
      <c r="F42" s="76"/>
      <c r="G42" s="76"/>
      <c r="H42" s="76"/>
      <c r="I42" s="77"/>
      <c r="J42" s="127" t="str">
        <f>IFERROR(VLOOKUP(D42,'競技スケジュール26.6.29現在'!C$4:V$1001,2,FALSE),"")</f>
        <v/>
      </c>
      <c r="K42" s="127"/>
      <c r="L42" s="127"/>
      <c r="M42" s="127"/>
      <c r="N42" s="127"/>
      <c r="O42" s="127"/>
      <c r="P42" s="127" t="str">
        <f>IFERROR(VLOOKUP(D42,'競技スケジュール26.6.29現在'!C$4:V$1001,4,FALSE),"")</f>
        <v/>
      </c>
      <c r="Q42" s="127"/>
      <c r="R42" s="127"/>
      <c r="S42" s="127"/>
      <c r="T42" s="127"/>
      <c r="U42" s="127"/>
      <c r="V42" s="120" t="str">
        <f>IFERROR(VLOOKUP(D42,'競技スケジュール26.6.29現在'!C$4:V$1001,5,FALSE),"")</f>
        <v/>
      </c>
      <c r="W42" s="120"/>
      <c r="X42" s="120"/>
      <c r="Y42" s="120"/>
      <c r="Z42" s="120"/>
      <c r="AA42" s="120"/>
      <c r="AB42" s="120" t="str">
        <f>IFERROR(VLOOKUP(D42,'競技スケジュール26.6.29現在'!C$4:V$1001,3,FALSE),"")</f>
        <v/>
      </c>
      <c r="AC42" s="120"/>
      <c r="AD42" s="120"/>
      <c r="AE42" s="120"/>
      <c r="AF42" s="120"/>
      <c r="AG42" s="120"/>
      <c r="AH42" s="120"/>
      <c r="AI42" s="120"/>
      <c r="AJ42" s="121"/>
      <c r="AK42" s="121"/>
      <c r="AL42" s="121"/>
      <c r="AM42" s="121"/>
      <c r="AN42" s="121"/>
      <c r="AO42" s="121"/>
      <c r="AP42" s="121"/>
      <c r="AQ42" s="121"/>
      <c r="AR42" s="111"/>
      <c r="AS42" s="112"/>
      <c r="AT42" s="112"/>
      <c r="AU42" s="25" t="s">
        <v>53</v>
      </c>
      <c r="AV42" s="122" t="str">
        <f>IFERROR(
  INDEX('競技スケジュール26.6.29現在'!A:AA,
        MATCH(D42, '競技スケジュール26.6.29現在'!C:C, 0),
        MATCH(AJ42, '競技スケジュール26.6.29現在'!$3:$3, 0)
  ),
  ""
)</f>
        <v/>
      </c>
      <c r="AW42" s="123"/>
      <c r="AX42" s="123"/>
      <c r="AY42" s="111"/>
      <c r="AZ42" s="112"/>
      <c r="BA42" s="9" t="s">
        <v>53</v>
      </c>
      <c r="BB42" s="123" t="str">
        <f>IFERROR(VLOOKUP(D42,'競技スケジュール26.6.29現在'!$C$4:$P$1008,13,FALSE),"")</f>
        <v/>
      </c>
      <c r="BC42" s="123"/>
      <c r="BD42" s="124"/>
      <c r="BE42" s="111"/>
      <c r="BF42" s="112"/>
      <c r="BG42" s="22" t="s">
        <v>53</v>
      </c>
      <c r="BH42" s="122" t="str">
        <f>IFERROR(VLOOKUP(D42,'競技スケジュール26.6.29現在'!$C$4:$P$1008,14,FALSE),"")</f>
        <v/>
      </c>
      <c r="BI42" s="123"/>
      <c r="BJ42" s="124"/>
      <c r="BK42" s="111"/>
      <c r="BL42" s="112"/>
      <c r="BM42" s="22" t="s">
        <v>53</v>
      </c>
      <c r="BN42" s="116" t="str">
        <f t="shared" si="0"/>
        <v/>
      </c>
      <c r="BO42" s="117"/>
      <c r="BP42" s="117"/>
      <c r="BQ42" s="117"/>
      <c r="BR42" s="117"/>
      <c r="BS42" s="13" t="s">
        <v>54</v>
      </c>
    </row>
    <row r="43" spans="2:73" ht="35.15" customHeight="1">
      <c r="B43" s="118" t="s">
        <v>63</v>
      </c>
      <c r="C43" s="119"/>
      <c r="D43" s="106"/>
      <c r="E43" s="76"/>
      <c r="F43" s="76"/>
      <c r="G43" s="76"/>
      <c r="H43" s="76"/>
      <c r="I43" s="77"/>
      <c r="J43" s="127" t="str">
        <f>IFERROR(VLOOKUP(D43,'競技スケジュール26.6.29現在'!C$4:V$1001,2,FALSE),"")</f>
        <v/>
      </c>
      <c r="K43" s="127"/>
      <c r="L43" s="127"/>
      <c r="M43" s="127"/>
      <c r="N43" s="127"/>
      <c r="O43" s="127"/>
      <c r="P43" s="127" t="str">
        <f>IFERROR(VLOOKUP(D43,'競技スケジュール26.6.29現在'!C$4:V$1001,4,FALSE),"")</f>
        <v/>
      </c>
      <c r="Q43" s="127"/>
      <c r="R43" s="127"/>
      <c r="S43" s="127"/>
      <c r="T43" s="127"/>
      <c r="U43" s="127"/>
      <c r="V43" s="120" t="str">
        <f>IFERROR(VLOOKUP(D43,'競技スケジュール26.6.29現在'!C$4:V$1001,5,FALSE),"")</f>
        <v/>
      </c>
      <c r="W43" s="120"/>
      <c r="X43" s="120"/>
      <c r="Y43" s="120"/>
      <c r="Z43" s="120"/>
      <c r="AA43" s="120"/>
      <c r="AB43" s="120" t="str">
        <f>IFERROR(VLOOKUP(D43,'競技スケジュール26.6.29現在'!C$4:V$1001,3,FALSE),"")</f>
        <v/>
      </c>
      <c r="AC43" s="120"/>
      <c r="AD43" s="120"/>
      <c r="AE43" s="120"/>
      <c r="AF43" s="120"/>
      <c r="AG43" s="120"/>
      <c r="AH43" s="120"/>
      <c r="AI43" s="120"/>
      <c r="AJ43" s="121"/>
      <c r="AK43" s="121"/>
      <c r="AL43" s="121"/>
      <c r="AM43" s="121"/>
      <c r="AN43" s="121"/>
      <c r="AO43" s="121"/>
      <c r="AP43" s="121"/>
      <c r="AQ43" s="121"/>
      <c r="AR43" s="111"/>
      <c r="AS43" s="112"/>
      <c r="AT43" s="112"/>
      <c r="AU43" s="25" t="s">
        <v>53</v>
      </c>
      <c r="AV43" s="122" t="str">
        <f>IFERROR(
  INDEX('競技スケジュール26.6.29現在'!A:AA,
        MATCH(D43, '競技スケジュール26.6.29現在'!C:C, 0),
        MATCH(AJ43, '競技スケジュール26.6.29現在'!$3:$3, 0)
  ),
  ""
)</f>
        <v/>
      </c>
      <c r="AW43" s="123"/>
      <c r="AX43" s="123"/>
      <c r="AY43" s="111"/>
      <c r="AZ43" s="112"/>
      <c r="BA43" s="9" t="s">
        <v>53</v>
      </c>
      <c r="BB43" s="123" t="str">
        <f>IFERROR(VLOOKUP(D43,'競技スケジュール26.6.29現在'!$C$4:$P$1008,13,FALSE),"")</f>
        <v/>
      </c>
      <c r="BC43" s="123"/>
      <c r="BD43" s="124"/>
      <c r="BE43" s="111"/>
      <c r="BF43" s="112"/>
      <c r="BG43" s="22" t="s">
        <v>53</v>
      </c>
      <c r="BH43" s="122" t="str">
        <f>IFERROR(VLOOKUP(D43,'競技スケジュール26.6.29現在'!$C$4:$P$1008,14,FALSE),"")</f>
        <v/>
      </c>
      <c r="BI43" s="123"/>
      <c r="BJ43" s="124"/>
      <c r="BK43" s="111"/>
      <c r="BL43" s="112"/>
      <c r="BM43" s="22" t="s">
        <v>53</v>
      </c>
      <c r="BN43" s="116" t="str">
        <f t="shared" si="0"/>
        <v/>
      </c>
      <c r="BO43" s="117"/>
      <c r="BP43" s="117"/>
      <c r="BQ43" s="117"/>
      <c r="BR43" s="117"/>
      <c r="BS43" s="13" t="s">
        <v>54</v>
      </c>
    </row>
    <row r="44" spans="2:73" ht="35.15" customHeight="1">
      <c r="B44" s="118" t="s">
        <v>64</v>
      </c>
      <c r="C44" s="119"/>
      <c r="D44" s="106"/>
      <c r="E44" s="76"/>
      <c r="F44" s="76"/>
      <c r="G44" s="76"/>
      <c r="H44" s="76"/>
      <c r="I44" s="77"/>
      <c r="J44" s="127" t="str">
        <f>IFERROR(VLOOKUP(D44,'競技スケジュール26.6.29現在'!C$4:V$1001,2,FALSE),"")</f>
        <v/>
      </c>
      <c r="K44" s="127"/>
      <c r="L44" s="127"/>
      <c r="M44" s="127"/>
      <c r="N44" s="127"/>
      <c r="O44" s="127"/>
      <c r="P44" s="127" t="str">
        <f>IFERROR(VLOOKUP(D44,'競技スケジュール26.6.29現在'!C$4:V$1001,4,FALSE),"")</f>
        <v/>
      </c>
      <c r="Q44" s="127"/>
      <c r="R44" s="127"/>
      <c r="S44" s="127"/>
      <c r="T44" s="127"/>
      <c r="U44" s="127"/>
      <c r="V44" s="120" t="str">
        <f>IFERROR(VLOOKUP(D44,'競技スケジュール26.6.29現在'!C$4:V$1001,5,FALSE),"")</f>
        <v/>
      </c>
      <c r="W44" s="120"/>
      <c r="X44" s="120"/>
      <c r="Y44" s="120"/>
      <c r="Z44" s="120"/>
      <c r="AA44" s="120"/>
      <c r="AB44" s="120" t="str">
        <f>IFERROR(VLOOKUP(D44,'競技スケジュール26.6.29現在'!C$4:V$1001,3,FALSE),"")</f>
        <v/>
      </c>
      <c r="AC44" s="120"/>
      <c r="AD44" s="120"/>
      <c r="AE44" s="120"/>
      <c r="AF44" s="120"/>
      <c r="AG44" s="120"/>
      <c r="AH44" s="120"/>
      <c r="AI44" s="120"/>
      <c r="AJ44" s="121"/>
      <c r="AK44" s="121"/>
      <c r="AL44" s="121"/>
      <c r="AM44" s="121"/>
      <c r="AN44" s="121"/>
      <c r="AO44" s="121"/>
      <c r="AP44" s="121"/>
      <c r="AQ44" s="121"/>
      <c r="AR44" s="111"/>
      <c r="AS44" s="112"/>
      <c r="AT44" s="112"/>
      <c r="AU44" s="25" t="s">
        <v>53</v>
      </c>
      <c r="AV44" s="122" t="str">
        <f>IFERROR(
  INDEX('競技スケジュール26.6.29現在'!A:AA,
        MATCH(D44, '競技スケジュール26.6.29現在'!C:C, 0),
        MATCH(AJ44, '競技スケジュール26.6.29現在'!$3:$3, 0)
  ),
  ""
)</f>
        <v/>
      </c>
      <c r="AW44" s="123"/>
      <c r="AX44" s="123"/>
      <c r="AY44" s="111"/>
      <c r="AZ44" s="112"/>
      <c r="BA44" s="9" t="s">
        <v>53</v>
      </c>
      <c r="BB44" s="123" t="str">
        <f>IFERROR(VLOOKUP(D44,'競技スケジュール26.6.29現在'!$C$4:$P$1008,13,FALSE),"")</f>
        <v/>
      </c>
      <c r="BC44" s="123"/>
      <c r="BD44" s="124"/>
      <c r="BE44" s="111"/>
      <c r="BF44" s="112"/>
      <c r="BG44" s="22" t="s">
        <v>53</v>
      </c>
      <c r="BH44" s="122" t="str">
        <f>IFERROR(VLOOKUP(D44,'競技スケジュール26.6.29現在'!$C$4:$P$1008,14,FALSE),"")</f>
        <v/>
      </c>
      <c r="BI44" s="123"/>
      <c r="BJ44" s="124"/>
      <c r="BK44" s="111"/>
      <c r="BL44" s="112"/>
      <c r="BM44" s="22" t="s">
        <v>53</v>
      </c>
      <c r="BN44" s="116" t="str">
        <f t="shared" si="0"/>
        <v/>
      </c>
      <c r="BO44" s="117"/>
      <c r="BP44" s="117"/>
      <c r="BQ44" s="117"/>
      <c r="BR44" s="117"/>
      <c r="BS44" s="13" t="s">
        <v>54</v>
      </c>
    </row>
    <row r="45" spans="2:73" ht="35.15" customHeight="1">
      <c r="B45" s="118" t="s">
        <v>65</v>
      </c>
      <c r="C45" s="119"/>
      <c r="D45" s="106"/>
      <c r="E45" s="76"/>
      <c r="F45" s="76"/>
      <c r="G45" s="76"/>
      <c r="H45" s="76"/>
      <c r="I45" s="77"/>
      <c r="J45" s="127" t="str">
        <f>IFERROR(VLOOKUP(D45,'競技スケジュール26.6.29現在'!C$4:V$1001,2,FALSE),"")</f>
        <v/>
      </c>
      <c r="K45" s="127"/>
      <c r="L45" s="127"/>
      <c r="M45" s="127"/>
      <c r="N45" s="127"/>
      <c r="O45" s="127"/>
      <c r="P45" s="127" t="str">
        <f>IFERROR(VLOOKUP(D45,'競技スケジュール26.6.29現在'!C$4:V$1001,4,FALSE),"")</f>
        <v/>
      </c>
      <c r="Q45" s="127"/>
      <c r="R45" s="127"/>
      <c r="S45" s="127"/>
      <c r="T45" s="127"/>
      <c r="U45" s="127"/>
      <c r="V45" s="120" t="str">
        <f>IFERROR(VLOOKUP(D45,'競技スケジュール26.6.29現在'!C$4:V$1001,5,FALSE),"")</f>
        <v/>
      </c>
      <c r="W45" s="120"/>
      <c r="X45" s="120"/>
      <c r="Y45" s="120"/>
      <c r="Z45" s="120"/>
      <c r="AA45" s="120"/>
      <c r="AB45" s="120" t="str">
        <f>IFERROR(VLOOKUP(D45,'競技スケジュール26.6.29現在'!C$4:V$1001,3,FALSE),"")</f>
        <v/>
      </c>
      <c r="AC45" s="120"/>
      <c r="AD45" s="120"/>
      <c r="AE45" s="120"/>
      <c r="AF45" s="120"/>
      <c r="AG45" s="120"/>
      <c r="AH45" s="120"/>
      <c r="AI45" s="120"/>
      <c r="AJ45" s="121"/>
      <c r="AK45" s="121"/>
      <c r="AL45" s="121"/>
      <c r="AM45" s="121"/>
      <c r="AN45" s="121"/>
      <c r="AO45" s="121"/>
      <c r="AP45" s="121"/>
      <c r="AQ45" s="121"/>
      <c r="AR45" s="111"/>
      <c r="AS45" s="112"/>
      <c r="AT45" s="112"/>
      <c r="AU45" s="25" t="s">
        <v>53</v>
      </c>
      <c r="AV45" s="122" t="str">
        <f>IFERROR(
  INDEX('競技スケジュール26.6.29現在'!A:AA,
        MATCH(D45, '競技スケジュール26.6.29現在'!C:C, 0),
        MATCH(AJ45, '競技スケジュール26.6.29現在'!$3:$3, 0)
  ),
  ""
)</f>
        <v/>
      </c>
      <c r="AW45" s="123"/>
      <c r="AX45" s="123"/>
      <c r="AY45" s="111"/>
      <c r="AZ45" s="112"/>
      <c r="BA45" s="9" t="s">
        <v>53</v>
      </c>
      <c r="BB45" s="123" t="str">
        <f>IFERROR(VLOOKUP(D45,'競技スケジュール26.6.29現在'!$C$4:$P$1008,13,FALSE),"")</f>
        <v/>
      </c>
      <c r="BC45" s="123"/>
      <c r="BD45" s="124"/>
      <c r="BE45" s="111"/>
      <c r="BF45" s="112"/>
      <c r="BG45" s="22" t="s">
        <v>53</v>
      </c>
      <c r="BH45" s="122" t="str">
        <f>IFERROR(VLOOKUP(D45,'競技スケジュール26.6.29現在'!$C$4:$P$1008,14,FALSE),"")</f>
        <v/>
      </c>
      <c r="BI45" s="123"/>
      <c r="BJ45" s="124"/>
      <c r="BK45" s="111"/>
      <c r="BL45" s="112"/>
      <c r="BM45" s="22" t="s">
        <v>53</v>
      </c>
      <c r="BN45" s="116" t="str">
        <f t="shared" si="0"/>
        <v/>
      </c>
      <c r="BO45" s="117"/>
      <c r="BP45" s="117"/>
      <c r="BQ45" s="117"/>
      <c r="BR45" s="117"/>
      <c r="BS45" s="13" t="s">
        <v>54</v>
      </c>
    </row>
    <row r="46" spans="2:73" ht="35.15" customHeight="1">
      <c r="B46" s="118" t="s">
        <v>66</v>
      </c>
      <c r="C46" s="119"/>
      <c r="D46" s="106"/>
      <c r="E46" s="76"/>
      <c r="F46" s="76"/>
      <c r="G46" s="76"/>
      <c r="H46" s="76"/>
      <c r="I46" s="77"/>
      <c r="J46" s="127" t="str">
        <f>IFERROR(VLOOKUP(D46,'競技スケジュール26.6.29現在'!C$4:V$1001,2,FALSE),"")</f>
        <v/>
      </c>
      <c r="K46" s="127"/>
      <c r="L46" s="127"/>
      <c r="M46" s="127"/>
      <c r="N46" s="127"/>
      <c r="O46" s="127"/>
      <c r="P46" s="127" t="str">
        <f>IFERROR(VLOOKUP(D46,'競技スケジュール26.6.29現在'!C$4:V$1001,4,FALSE),"")</f>
        <v/>
      </c>
      <c r="Q46" s="127"/>
      <c r="R46" s="127"/>
      <c r="S46" s="127"/>
      <c r="T46" s="127"/>
      <c r="U46" s="127"/>
      <c r="V46" s="120" t="str">
        <f>IFERROR(VLOOKUP(D46,'競技スケジュール26.6.29現在'!C$4:V$1001,5,FALSE),"")</f>
        <v/>
      </c>
      <c r="W46" s="120"/>
      <c r="X46" s="120"/>
      <c r="Y46" s="120"/>
      <c r="Z46" s="120"/>
      <c r="AA46" s="120"/>
      <c r="AB46" s="120" t="str">
        <f>IFERROR(VLOOKUP(D46,'競技スケジュール26.6.29現在'!C$4:V$1001,3,FALSE),"")</f>
        <v/>
      </c>
      <c r="AC46" s="120"/>
      <c r="AD46" s="120"/>
      <c r="AE46" s="120"/>
      <c r="AF46" s="120"/>
      <c r="AG46" s="120"/>
      <c r="AH46" s="120"/>
      <c r="AI46" s="120"/>
      <c r="AJ46" s="121"/>
      <c r="AK46" s="121"/>
      <c r="AL46" s="121"/>
      <c r="AM46" s="121"/>
      <c r="AN46" s="121"/>
      <c r="AO46" s="121"/>
      <c r="AP46" s="121"/>
      <c r="AQ46" s="121"/>
      <c r="AR46" s="111"/>
      <c r="AS46" s="112"/>
      <c r="AT46" s="112"/>
      <c r="AU46" s="25" t="s">
        <v>53</v>
      </c>
      <c r="AV46" s="122" t="str">
        <f>IFERROR(
  INDEX('競技スケジュール26.6.29現在'!A:AA,
        MATCH(D46, '競技スケジュール26.6.29現在'!C:C, 0),
        MATCH(AJ46, '競技スケジュール26.6.29現在'!$3:$3, 0)
  ),
  ""
)</f>
        <v/>
      </c>
      <c r="AW46" s="123"/>
      <c r="AX46" s="123"/>
      <c r="AY46" s="111"/>
      <c r="AZ46" s="112"/>
      <c r="BA46" s="9" t="s">
        <v>53</v>
      </c>
      <c r="BB46" s="123" t="str">
        <f>IFERROR(VLOOKUP(D46,'競技スケジュール26.6.29現在'!$C$4:$P$1008,13,FALSE),"")</f>
        <v/>
      </c>
      <c r="BC46" s="123"/>
      <c r="BD46" s="124"/>
      <c r="BE46" s="111"/>
      <c r="BF46" s="112"/>
      <c r="BG46" s="22" t="s">
        <v>53</v>
      </c>
      <c r="BH46" s="122" t="str">
        <f>IFERROR(VLOOKUP(D46,'競技スケジュール26.6.29現在'!$C$4:$P$1008,14,FALSE),"")</f>
        <v/>
      </c>
      <c r="BI46" s="123"/>
      <c r="BJ46" s="124"/>
      <c r="BK46" s="111"/>
      <c r="BL46" s="112"/>
      <c r="BM46" s="22" t="s">
        <v>53</v>
      </c>
      <c r="BN46" s="116" t="str">
        <f t="shared" si="0"/>
        <v/>
      </c>
      <c r="BO46" s="117"/>
      <c r="BP46" s="117"/>
      <c r="BQ46" s="117"/>
      <c r="BR46" s="117"/>
      <c r="BS46" s="13" t="s">
        <v>54</v>
      </c>
    </row>
    <row r="47" spans="2:73" ht="35.15" customHeight="1">
      <c r="B47" s="118" t="s">
        <v>67</v>
      </c>
      <c r="C47" s="119"/>
      <c r="D47" s="106"/>
      <c r="E47" s="76"/>
      <c r="F47" s="76"/>
      <c r="G47" s="76"/>
      <c r="H47" s="76"/>
      <c r="I47" s="77"/>
      <c r="J47" s="127" t="str">
        <f>IFERROR(VLOOKUP(D47,'競技スケジュール26.6.29現在'!C$4:V$1001,2,FALSE),"")</f>
        <v/>
      </c>
      <c r="K47" s="127"/>
      <c r="L47" s="127"/>
      <c r="M47" s="127"/>
      <c r="N47" s="127"/>
      <c r="O47" s="127"/>
      <c r="P47" s="127" t="str">
        <f>IFERROR(VLOOKUP(D47,'競技スケジュール26.6.29現在'!C$4:V$1001,4,FALSE),"")</f>
        <v/>
      </c>
      <c r="Q47" s="127"/>
      <c r="R47" s="127"/>
      <c r="S47" s="127"/>
      <c r="T47" s="127"/>
      <c r="U47" s="127"/>
      <c r="V47" s="120" t="str">
        <f>IFERROR(VLOOKUP(D47,'競技スケジュール26.6.29現在'!C$4:V$1001,5,FALSE),"")</f>
        <v/>
      </c>
      <c r="W47" s="120"/>
      <c r="X47" s="120"/>
      <c r="Y47" s="120"/>
      <c r="Z47" s="120"/>
      <c r="AA47" s="120"/>
      <c r="AB47" s="120" t="str">
        <f>IFERROR(VLOOKUP(D47,'競技スケジュール26.6.29現在'!C$4:V$1001,3,FALSE),"")</f>
        <v/>
      </c>
      <c r="AC47" s="120"/>
      <c r="AD47" s="120"/>
      <c r="AE47" s="120"/>
      <c r="AF47" s="120"/>
      <c r="AG47" s="120"/>
      <c r="AH47" s="120"/>
      <c r="AI47" s="120"/>
      <c r="AJ47" s="121"/>
      <c r="AK47" s="121"/>
      <c r="AL47" s="121"/>
      <c r="AM47" s="121"/>
      <c r="AN47" s="121"/>
      <c r="AO47" s="121"/>
      <c r="AP47" s="121"/>
      <c r="AQ47" s="121"/>
      <c r="AR47" s="111"/>
      <c r="AS47" s="112"/>
      <c r="AT47" s="112"/>
      <c r="AU47" s="25" t="s">
        <v>53</v>
      </c>
      <c r="AV47" s="122" t="str">
        <f>IFERROR(
  INDEX('競技スケジュール26.6.29現在'!A:AA,
        MATCH(D47, '競技スケジュール26.6.29現在'!C:C, 0),
        MATCH(AJ47, '競技スケジュール26.6.29現在'!$3:$3, 0)
  ),
  ""
)</f>
        <v/>
      </c>
      <c r="AW47" s="123"/>
      <c r="AX47" s="123"/>
      <c r="AY47" s="111"/>
      <c r="AZ47" s="112"/>
      <c r="BA47" s="9" t="s">
        <v>53</v>
      </c>
      <c r="BB47" s="123" t="str">
        <f>IFERROR(VLOOKUP(D47,'競技スケジュール26.6.29現在'!$C$4:$P$1008,13,FALSE),"")</f>
        <v/>
      </c>
      <c r="BC47" s="123"/>
      <c r="BD47" s="124"/>
      <c r="BE47" s="111"/>
      <c r="BF47" s="112"/>
      <c r="BG47" s="22" t="s">
        <v>53</v>
      </c>
      <c r="BH47" s="122" t="str">
        <f>IFERROR(VLOOKUP(D47,'競技スケジュール26.6.29現在'!$C$4:$P$1008,14,FALSE),"")</f>
        <v/>
      </c>
      <c r="BI47" s="123"/>
      <c r="BJ47" s="124"/>
      <c r="BK47" s="111"/>
      <c r="BL47" s="112"/>
      <c r="BM47" s="22" t="s">
        <v>53</v>
      </c>
      <c r="BN47" s="116" t="str">
        <f t="shared" si="0"/>
        <v/>
      </c>
      <c r="BO47" s="117"/>
      <c r="BP47" s="117"/>
      <c r="BQ47" s="117"/>
      <c r="BR47" s="117"/>
      <c r="BS47" s="13" t="s">
        <v>54</v>
      </c>
    </row>
    <row r="48" spans="2:73" ht="35.15" customHeight="1">
      <c r="B48" s="118" t="s">
        <v>68</v>
      </c>
      <c r="C48" s="119"/>
      <c r="D48" s="106"/>
      <c r="E48" s="76"/>
      <c r="F48" s="76"/>
      <c r="G48" s="76"/>
      <c r="H48" s="76"/>
      <c r="I48" s="77"/>
      <c r="J48" s="127" t="str">
        <f>IFERROR(VLOOKUP(D48,'競技スケジュール26.6.29現在'!C$4:V$1001,2,FALSE),"")</f>
        <v/>
      </c>
      <c r="K48" s="127"/>
      <c r="L48" s="127"/>
      <c r="M48" s="127"/>
      <c r="N48" s="127"/>
      <c r="O48" s="127"/>
      <c r="P48" s="127" t="str">
        <f>IFERROR(VLOOKUP(D48,'競技スケジュール26.6.29現在'!C$4:V$1001,4,FALSE),"")</f>
        <v/>
      </c>
      <c r="Q48" s="127"/>
      <c r="R48" s="127"/>
      <c r="S48" s="127"/>
      <c r="T48" s="127"/>
      <c r="U48" s="127"/>
      <c r="V48" s="120" t="str">
        <f>IFERROR(VLOOKUP(D48,'競技スケジュール26.6.29現在'!C$4:V$1001,5,FALSE),"")</f>
        <v/>
      </c>
      <c r="W48" s="120"/>
      <c r="X48" s="120"/>
      <c r="Y48" s="120"/>
      <c r="Z48" s="120"/>
      <c r="AA48" s="120"/>
      <c r="AB48" s="120" t="str">
        <f>IFERROR(VLOOKUP(D48,'競技スケジュール26.6.29現在'!C$4:V$1001,3,FALSE),"")</f>
        <v/>
      </c>
      <c r="AC48" s="120"/>
      <c r="AD48" s="120"/>
      <c r="AE48" s="120"/>
      <c r="AF48" s="120"/>
      <c r="AG48" s="120"/>
      <c r="AH48" s="120"/>
      <c r="AI48" s="120"/>
      <c r="AJ48" s="121"/>
      <c r="AK48" s="121"/>
      <c r="AL48" s="121"/>
      <c r="AM48" s="121"/>
      <c r="AN48" s="121"/>
      <c r="AO48" s="121"/>
      <c r="AP48" s="121"/>
      <c r="AQ48" s="121"/>
      <c r="AR48" s="111"/>
      <c r="AS48" s="112"/>
      <c r="AT48" s="112"/>
      <c r="AU48" s="25" t="s">
        <v>53</v>
      </c>
      <c r="AV48" s="122" t="str">
        <f>IFERROR(
  INDEX('競技スケジュール26.6.29現在'!A:AA,
        MATCH(D48, '競技スケジュール26.6.29現在'!C:C, 0),
        MATCH(AJ48, '競技スケジュール26.6.29現在'!$3:$3, 0)
  ),
  ""
)</f>
        <v/>
      </c>
      <c r="AW48" s="123"/>
      <c r="AX48" s="123"/>
      <c r="AY48" s="111"/>
      <c r="AZ48" s="112"/>
      <c r="BA48" s="9" t="s">
        <v>53</v>
      </c>
      <c r="BB48" s="123" t="str">
        <f>IFERROR(VLOOKUP(D48,'競技スケジュール26.6.29現在'!$C$4:$P$1008,13,FALSE),"")</f>
        <v/>
      </c>
      <c r="BC48" s="123"/>
      <c r="BD48" s="124"/>
      <c r="BE48" s="111"/>
      <c r="BF48" s="112"/>
      <c r="BG48" s="22" t="s">
        <v>53</v>
      </c>
      <c r="BH48" s="122" t="str">
        <f>IFERROR(VLOOKUP(D48,'競技スケジュール26.6.29現在'!$C$4:$P$1008,14,FALSE),"")</f>
        <v/>
      </c>
      <c r="BI48" s="123"/>
      <c r="BJ48" s="124"/>
      <c r="BK48" s="111"/>
      <c r="BL48" s="112"/>
      <c r="BM48" s="22" t="s">
        <v>53</v>
      </c>
      <c r="BN48" s="116" t="str">
        <f t="shared" si="0"/>
        <v/>
      </c>
      <c r="BO48" s="117"/>
      <c r="BP48" s="117"/>
      <c r="BQ48" s="117"/>
      <c r="BR48" s="117"/>
      <c r="BS48" s="13" t="s">
        <v>54</v>
      </c>
    </row>
    <row r="49" spans="2:72" ht="35.15" customHeight="1">
      <c r="B49" s="118" t="s">
        <v>69</v>
      </c>
      <c r="C49" s="119"/>
      <c r="D49" s="106"/>
      <c r="E49" s="76"/>
      <c r="F49" s="76"/>
      <c r="G49" s="76"/>
      <c r="H49" s="76"/>
      <c r="I49" s="77"/>
      <c r="J49" s="127" t="str">
        <f>IFERROR(VLOOKUP(D49,'競技スケジュール26.6.29現在'!C$4:V$1001,2,FALSE),"")</f>
        <v/>
      </c>
      <c r="K49" s="127"/>
      <c r="L49" s="127"/>
      <c r="M49" s="127"/>
      <c r="N49" s="127"/>
      <c r="O49" s="127"/>
      <c r="P49" s="127" t="str">
        <f>IFERROR(VLOOKUP(D49,'競技スケジュール26.6.29現在'!C$4:V$1001,4,FALSE),"")</f>
        <v/>
      </c>
      <c r="Q49" s="127"/>
      <c r="R49" s="127"/>
      <c r="S49" s="127"/>
      <c r="T49" s="127"/>
      <c r="U49" s="127"/>
      <c r="V49" s="120" t="str">
        <f>IFERROR(VLOOKUP(D49,'競技スケジュール26.6.29現在'!C$4:V$1001,5,FALSE),"")</f>
        <v/>
      </c>
      <c r="W49" s="120"/>
      <c r="X49" s="120"/>
      <c r="Y49" s="120"/>
      <c r="Z49" s="120"/>
      <c r="AA49" s="120"/>
      <c r="AB49" s="120" t="str">
        <f>IFERROR(VLOOKUP(D49,'競技スケジュール26.6.29現在'!C$4:V$1001,3,FALSE),"")</f>
        <v/>
      </c>
      <c r="AC49" s="120"/>
      <c r="AD49" s="120"/>
      <c r="AE49" s="120"/>
      <c r="AF49" s="120"/>
      <c r="AG49" s="120"/>
      <c r="AH49" s="120"/>
      <c r="AI49" s="120"/>
      <c r="AJ49" s="121"/>
      <c r="AK49" s="121"/>
      <c r="AL49" s="121"/>
      <c r="AM49" s="121"/>
      <c r="AN49" s="121"/>
      <c r="AO49" s="121"/>
      <c r="AP49" s="121"/>
      <c r="AQ49" s="121"/>
      <c r="AR49" s="111"/>
      <c r="AS49" s="112"/>
      <c r="AT49" s="112"/>
      <c r="AU49" s="25" t="s">
        <v>53</v>
      </c>
      <c r="AV49" s="122" t="str">
        <f>IFERROR(
  INDEX('競技スケジュール26.6.29現在'!A:AA,
        MATCH(D49, '競技スケジュール26.6.29現在'!C:C, 0),
        MATCH(AJ49, '競技スケジュール26.6.29現在'!$3:$3, 0)
  ),
  ""
)</f>
        <v/>
      </c>
      <c r="AW49" s="123"/>
      <c r="AX49" s="123"/>
      <c r="AY49" s="111"/>
      <c r="AZ49" s="112"/>
      <c r="BA49" s="9" t="s">
        <v>53</v>
      </c>
      <c r="BB49" s="123" t="str">
        <f>IFERROR(VLOOKUP(D49,'競技スケジュール26.6.29現在'!$C$4:$P$1008,13,FALSE),"")</f>
        <v/>
      </c>
      <c r="BC49" s="123"/>
      <c r="BD49" s="124"/>
      <c r="BE49" s="111"/>
      <c r="BF49" s="112"/>
      <c r="BG49" s="22" t="s">
        <v>53</v>
      </c>
      <c r="BH49" s="122" t="str">
        <f>IFERROR(VLOOKUP(D49,'競技スケジュール26.6.29現在'!$C$4:$P$1008,14,FALSE),"")</f>
        <v/>
      </c>
      <c r="BI49" s="123"/>
      <c r="BJ49" s="124"/>
      <c r="BK49" s="111"/>
      <c r="BL49" s="112"/>
      <c r="BM49" s="22" t="s">
        <v>53</v>
      </c>
      <c r="BN49" s="116" t="str">
        <f t="shared" si="0"/>
        <v/>
      </c>
      <c r="BO49" s="117"/>
      <c r="BP49" s="117"/>
      <c r="BQ49" s="117"/>
      <c r="BR49" s="117"/>
      <c r="BS49" s="13" t="s">
        <v>54</v>
      </c>
    </row>
    <row r="50" spans="2:72" ht="35.15" customHeight="1">
      <c r="B50" s="118" t="s">
        <v>70</v>
      </c>
      <c r="C50" s="119"/>
      <c r="D50" s="106"/>
      <c r="E50" s="76"/>
      <c r="F50" s="76"/>
      <c r="G50" s="76"/>
      <c r="H50" s="76"/>
      <c r="I50" s="77"/>
      <c r="J50" s="127" t="str">
        <f>IFERROR(VLOOKUP(D50,'競技スケジュール26.6.29現在'!C$4:V$1001,2,FALSE),"")</f>
        <v/>
      </c>
      <c r="K50" s="127"/>
      <c r="L50" s="127"/>
      <c r="M50" s="127"/>
      <c r="N50" s="127"/>
      <c r="O50" s="127"/>
      <c r="P50" s="127" t="str">
        <f>IFERROR(VLOOKUP(D50,'競技スケジュール26.6.29現在'!C$4:V$1001,4,FALSE),"")</f>
        <v/>
      </c>
      <c r="Q50" s="127"/>
      <c r="R50" s="127"/>
      <c r="S50" s="127"/>
      <c r="T50" s="127"/>
      <c r="U50" s="127"/>
      <c r="V50" s="120" t="str">
        <f>IFERROR(VLOOKUP(D50,'競技スケジュール26.6.29現在'!C$4:V$1001,5,FALSE),"")</f>
        <v/>
      </c>
      <c r="W50" s="120"/>
      <c r="X50" s="120"/>
      <c r="Y50" s="120"/>
      <c r="Z50" s="120"/>
      <c r="AA50" s="120"/>
      <c r="AB50" s="120" t="str">
        <f>IFERROR(VLOOKUP(D50,'競技スケジュール26.6.29現在'!C$4:V$1001,3,FALSE),"")</f>
        <v/>
      </c>
      <c r="AC50" s="120"/>
      <c r="AD50" s="120"/>
      <c r="AE50" s="120"/>
      <c r="AF50" s="120"/>
      <c r="AG50" s="120"/>
      <c r="AH50" s="120"/>
      <c r="AI50" s="120"/>
      <c r="AJ50" s="121"/>
      <c r="AK50" s="121"/>
      <c r="AL50" s="121"/>
      <c r="AM50" s="121"/>
      <c r="AN50" s="121"/>
      <c r="AO50" s="121"/>
      <c r="AP50" s="121"/>
      <c r="AQ50" s="121"/>
      <c r="AR50" s="111"/>
      <c r="AS50" s="112"/>
      <c r="AT50" s="112"/>
      <c r="AU50" s="25" t="s">
        <v>53</v>
      </c>
      <c r="AV50" s="122" t="str">
        <f>IFERROR(
  INDEX('競技スケジュール26.6.29現在'!A:AA,
        MATCH(D50, '競技スケジュール26.6.29現在'!C:C, 0),
        MATCH(AJ50, '競技スケジュール26.6.29現在'!$3:$3, 0)
  ),
  ""
)</f>
        <v/>
      </c>
      <c r="AW50" s="123"/>
      <c r="AX50" s="123"/>
      <c r="AY50" s="111"/>
      <c r="AZ50" s="112"/>
      <c r="BA50" s="9" t="s">
        <v>53</v>
      </c>
      <c r="BB50" s="123" t="str">
        <f>IFERROR(VLOOKUP(D50,'競技スケジュール26.6.29現在'!$C$4:$P$1008,13,FALSE),"")</f>
        <v/>
      </c>
      <c r="BC50" s="123"/>
      <c r="BD50" s="124"/>
      <c r="BE50" s="111"/>
      <c r="BF50" s="112"/>
      <c r="BG50" s="22" t="s">
        <v>53</v>
      </c>
      <c r="BH50" s="122" t="str">
        <f>IFERROR(VLOOKUP(D50,'競技スケジュール26.6.29現在'!$C$4:$P$1008,14,FALSE),"")</f>
        <v/>
      </c>
      <c r="BI50" s="123"/>
      <c r="BJ50" s="124"/>
      <c r="BK50" s="111"/>
      <c r="BL50" s="112"/>
      <c r="BM50" s="22" t="s">
        <v>53</v>
      </c>
      <c r="BN50" s="116" t="str">
        <f t="shared" si="0"/>
        <v/>
      </c>
      <c r="BO50" s="117"/>
      <c r="BP50" s="117"/>
      <c r="BQ50" s="117"/>
      <c r="BR50" s="117"/>
      <c r="BS50" s="13" t="s">
        <v>54</v>
      </c>
    </row>
    <row r="51" spans="2:72" ht="35.15" customHeight="1">
      <c r="B51" s="118" t="s">
        <v>71</v>
      </c>
      <c r="C51" s="119"/>
      <c r="D51" s="106"/>
      <c r="E51" s="76"/>
      <c r="F51" s="76"/>
      <c r="G51" s="76"/>
      <c r="H51" s="76"/>
      <c r="I51" s="77"/>
      <c r="J51" s="127" t="str">
        <f>IFERROR(VLOOKUP(D51,'競技スケジュール26.6.29現在'!C$4:V$1001,2,FALSE),"")</f>
        <v/>
      </c>
      <c r="K51" s="127"/>
      <c r="L51" s="127"/>
      <c r="M51" s="127"/>
      <c r="N51" s="127"/>
      <c r="O51" s="127"/>
      <c r="P51" s="127" t="str">
        <f>IFERROR(VLOOKUP(D51,'競技スケジュール26.6.29現在'!C$4:V$1001,4,FALSE),"")</f>
        <v/>
      </c>
      <c r="Q51" s="127"/>
      <c r="R51" s="127"/>
      <c r="S51" s="127"/>
      <c r="T51" s="127"/>
      <c r="U51" s="127"/>
      <c r="V51" s="120" t="str">
        <f>IFERROR(VLOOKUP(D51,'競技スケジュール26.6.29現在'!C$4:V$1001,5,FALSE),"")</f>
        <v/>
      </c>
      <c r="W51" s="120"/>
      <c r="X51" s="120"/>
      <c r="Y51" s="120"/>
      <c r="Z51" s="120"/>
      <c r="AA51" s="120"/>
      <c r="AB51" s="120" t="str">
        <f>IFERROR(VLOOKUP(D51,'競技スケジュール26.6.29現在'!C$4:V$1001,3,FALSE),"")</f>
        <v/>
      </c>
      <c r="AC51" s="120"/>
      <c r="AD51" s="120"/>
      <c r="AE51" s="120"/>
      <c r="AF51" s="120"/>
      <c r="AG51" s="120"/>
      <c r="AH51" s="120"/>
      <c r="AI51" s="120"/>
      <c r="AJ51" s="121"/>
      <c r="AK51" s="121"/>
      <c r="AL51" s="121"/>
      <c r="AM51" s="121"/>
      <c r="AN51" s="121"/>
      <c r="AO51" s="121"/>
      <c r="AP51" s="121"/>
      <c r="AQ51" s="121"/>
      <c r="AR51" s="111"/>
      <c r="AS51" s="112"/>
      <c r="AT51" s="112"/>
      <c r="AU51" s="25" t="s">
        <v>53</v>
      </c>
      <c r="AV51" s="122" t="str">
        <f>IFERROR(
  INDEX('競技スケジュール26.6.29現在'!A:AA,
        MATCH(D51, '競技スケジュール26.6.29現在'!C:C, 0),
        MATCH(AJ51, '競技スケジュール26.6.29現在'!$3:$3, 0)
  ),
  ""
)</f>
        <v/>
      </c>
      <c r="AW51" s="123"/>
      <c r="AX51" s="123"/>
      <c r="AY51" s="111"/>
      <c r="AZ51" s="112"/>
      <c r="BA51" s="9" t="s">
        <v>53</v>
      </c>
      <c r="BB51" s="123" t="str">
        <f>IFERROR(VLOOKUP(D51,'競技スケジュール26.6.29現在'!$C$4:$P$1008,13,FALSE),"")</f>
        <v/>
      </c>
      <c r="BC51" s="123"/>
      <c r="BD51" s="124"/>
      <c r="BE51" s="111"/>
      <c r="BF51" s="112"/>
      <c r="BG51" s="22" t="s">
        <v>53</v>
      </c>
      <c r="BH51" s="122" t="str">
        <f>IFERROR(VLOOKUP(D51,'競技スケジュール26.6.29現在'!$C$4:$P$1008,14,FALSE),"")</f>
        <v/>
      </c>
      <c r="BI51" s="123"/>
      <c r="BJ51" s="124"/>
      <c r="BK51" s="111"/>
      <c r="BL51" s="112"/>
      <c r="BM51" s="22" t="s">
        <v>53</v>
      </c>
      <c r="BN51" s="116" t="str">
        <f t="shared" si="0"/>
        <v/>
      </c>
      <c r="BO51" s="117"/>
      <c r="BP51" s="117"/>
      <c r="BQ51" s="117"/>
      <c r="BR51" s="117"/>
      <c r="BS51" s="13" t="s">
        <v>54</v>
      </c>
    </row>
    <row r="52" spans="2:72" ht="35.15" customHeight="1">
      <c r="B52" s="118" t="s">
        <v>72</v>
      </c>
      <c r="C52" s="119"/>
      <c r="D52" s="106"/>
      <c r="E52" s="76"/>
      <c r="F52" s="76"/>
      <c r="G52" s="76"/>
      <c r="H52" s="76"/>
      <c r="I52" s="77"/>
      <c r="J52" s="127" t="str">
        <f>IFERROR(VLOOKUP(D52,'競技スケジュール26.6.29現在'!C$4:V$1001,2,FALSE),"")</f>
        <v/>
      </c>
      <c r="K52" s="127"/>
      <c r="L52" s="127"/>
      <c r="M52" s="127"/>
      <c r="N52" s="127"/>
      <c r="O52" s="127"/>
      <c r="P52" s="127" t="str">
        <f>IFERROR(VLOOKUP(D52,'競技スケジュール26.6.29現在'!C$4:V$1001,4,FALSE),"")</f>
        <v/>
      </c>
      <c r="Q52" s="127"/>
      <c r="R52" s="127"/>
      <c r="S52" s="127"/>
      <c r="T52" s="127"/>
      <c r="U52" s="127"/>
      <c r="V52" s="120" t="str">
        <f>IFERROR(VLOOKUP(D52,'競技スケジュール26.6.29現在'!C$4:V$1001,5,FALSE),"")</f>
        <v/>
      </c>
      <c r="W52" s="120"/>
      <c r="X52" s="120"/>
      <c r="Y52" s="120"/>
      <c r="Z52" s="120"/>
      <c r="AA52" s="120"/>
      <c r="AB52" s="120" t="str">
        <f>IFERROR(VLOOKUP(D52,'競技スケジュール26.6.29現在'!C$4:V$1001,3,FALSE),"")</f>
        <v/>
      </c>
      <c r="AC52" s="120"/>
      <c r="AD52" s="120"/>
      <c r="AE52" s="120"/>
      <c r="AF52" s="120"/>
      <c r="AG52" s="120"/>
      <c r="AH52" s="120"/>
      <c r="AI52" s="120"/>
      <c r="AJ52" s="121"/>
      <c r="AK52" s="121"/>
      <c r="AL52" s="121"/>
      <c r="AM52" s="121"/>
      <c r="AN52" s="121"/>
      <c r="AO52" s="121"/>
      <c r="AP52" s="121"/>
      <c r="AQ52" s="121"/>
      <c r="AR52" s="111"/>
      <c r="AS52" s="112"/>
      <c r="AT52" s="112"/>
      <c r="AU52" s="25" t="s">
        <v>53</v>
      </c>
      <c r="AV52" s="122" t="str">
        <f>IFERROR(
  INDEX('競技スケジュール26.6.29現在'!A:AA,
        MATCH(D52, '競技スケジュール26.6.29現在'!C:C, 0),
        MATCH(AJ52, '競技スケジュール26.6.29現在'!$3:$3, 0)
  ),
  ""
)</f>
        <v/>
      </c>
      <c r="AW52" s="123"/>
      <c r="AX52" s="123"/>
      <c r="AY52" s="111"/>
      <c r="AZ52" s="112"/>
      <c r="BA52" s="9" t="s">
        <v>53</v>
      </c>
      <c r="BB52" s="123" t="str">
        <f>IFERROR(VLOOKUP(D52,'競技スケジュール26.6.29現在'!$C$4:$P$1008,13,FALSE),"")</f>
        <v/>
      </c>
      <c r="BC52" s="123"/>
      <c r="BD52" s="124"/>
      <c r="BE52" s="111"/>
      <c r="BF52" s="112"/>
      <c r="BG52" s="22" t="s">
        <v>53</v>
      </c>
      <c r="BH52" s="122" t="str">
        <f>IFERROR(VLOOKUP(D52,'競技スケジュール26.6.29現在'!$C$4:$P$1008,14,FALSE),"")</f>
        <v/>
      </c>
      <c r="BI52" s="123"/>
      <c r="BJ52" s="124"/>
      <c r="BK52" s="111"/>
      <c r="BL52" s="112"/>
      <c r="BM52" s="22" t="s">
        <v>53</v>
      </c>
      <c r="BN52" s="116" t="str">
        <f t="shared" si="0"/>
        <v/>
      </c>
      <c r="BO52" s="117"/>
      <c r="BP52" s="117"/>
      <c r="BQ52" s="117"/>
      <c r="BR52" s="117"/>
      <c r="BS52" s="13" t="s">
        <v>54</v>
      </c>
    </row>
    <row r="53" spans="2:72" ht="35.15" customHeight="1">
      <c r="B53" s="118" t="s">
        <v>73</v>
      </c>
      <c r="C53" s="119"/>
      <c r="D53" s="106"/>
      <c r="E53" s="76"/>
      <c r="F53" s="76"/>
      <c r="G53" s="76"/>
      <c r="H53" s="76"/>
      <c r="I53" s="77"/>
      <c r="J53" s="127" t="str">
        <f>IFERROR(VLOOKUP(D53,'競技スケジュール26.6.29現在'!C$4:V$1001,2,FALSE),"")</f>
        <v/>
      </c>
      <c r="K53" s="127"/>
      <c r="L53" s="127"/>
      <c r="M53" s="127"/>
      <c r="N53" s="127"/>
      <c r="O53" s="127"/>
      <c r="P53" s="127" t="str">
        <f>IFERROR(VLOOKUP(D53,'競技スケジュール26.6.29現在'!C$4:V$1001,4,FALSE),"")</f>
        <v/>
      </c>
      <c r="Q53" s="127"/>
      <c r="R53" s="127"/>
      <c r="S53" s="127"/>
      <c r="T53" s="127"/>
      <c r="U53" s="127"/>
      <c r="V53" s="120" t="str">
        <f>IFERROR(VLOOKUP(D53,'競技スケジュール26.6.29現在'!C$4:V$1001,5,FALSE),"")</f>
        <v/>
      </c>
      <c r="W53" s="120"/>
      <c r="X53" s="120"/>
      <c r="Y53" s="120"/>
      <c r="Z53" s="120"/>
      <c r="AA53" s="120"/>
      <c r="AB53" s="120" t="str">
        <f>IFERROR(VLOOKUP(D53,'競技スケジュール26.6.29現在'!C$4:V$1001,3,FALSE),"")</f>
        <v/>
      </c>
      <c r="AC53" s="120"/>
      <c r="AD53" s="120"/>
      <c r="AE53" s="120"/>
      <c r="AF53" s="120"/>
      <c r="AG53" s="120"/>
      <c r="AH53" s="120"/>
      <c r="AI53" s="120"/>
      <c r="AJ53" s="121"/>
      <c r="AK53" s="121"/>
      <c r="AL53" s="121"/>
      <c r="AM53" s="121"/>
      <c r="AN53" s="121"/>
      <c r="AO53" s="121"/>
      <c r="AP53" s="121"/>
      <c r="AQ53" s="121"/>
      <c r="AR53" s="111"/>
      <c r="AS53" s="112"/>
      <c r="AT53" s="112"/>
      <c r="AU53" s="25" t="s">
        <v>53</v>
      </c>
      <c r="AV53" s="122" t="str">
        <f>IFERROR(
  INDEX('競技スケジュール26.6.29現在'!A:AA,
        MATCH(D53, '競技スケジュール26.6.29現在'!C:C, 0),
        MATCH(AJ53, '競技スケジュール26.6.29現在'!$3:$3, 0)
  ),
  ""
)</f>
        <v/>
      </c>
      <c r="AW53" s="123"/>
      <c r="AX53" s="123"/>
      <c r="AY53" s="111"/>
      <c r="AZ53" s="112"/>
      <c r="BA53" s="9" t="s">
        <v>53</v>
      </c>
      <c r="BB53" s="123" t="str">
        <f>IFERROR(VLOOKUP(D53,'競技スケジュール26.6.29現在'!$C$4:$P$1008,13,FALSE),"")</f>
        <v/>
      </c>
      <c r="BC53" s="123"/>
      <c r="BD53" s="124"/>
      <c r="BE53" s="111"/>
      <c r="BF53" s="112"/>
      <c r="BG53" s="22" t="s">
        <v>53</v>
      </c>
      <c r="BH53" s="122" t="str">
        <f>IFERROR(VLOOKUP(D53,'競技スケジュール26.6.29現在'!$C$4:$P$1008,14,FALSE),"")</f>
        <v/>
      </c>
      <c r="BI53" s="123"/>
      <c r="BJ53" s="124"/>
      <c r="BK53" s="111"/>
      <c r="BL53" s="112"/>
      <c r="BM53" s="22" t="s">
        <v>53</v>
      </c>
      <c r="BN53" s="116" t="str">
        <f t="shared" si="0"/>
        <v/>
      </c>
      <c r="BO53" s="117"/>
      <c r="BP53" s="117"/>
      <c r="BQ53" s="117"/>
      <c r="BR53" s="117"/>
      <c r="BS53" s="13" t="s">
        <v>54</v>
      </c>
    </row>
    <row r="54" spans="2:72" ht="35.15" customHeight="1">
      <c r="B54" s="118" t="s">
        <v>74</v>
      </c>
      <c r="C54" s="119"/>
      <c r="D54" s="106"/>
      <c r="E54" s="76"/>
      <c r="F54" s="76"/>
      <c r="G54" s="76"/>
      <c r="H54" s="76"/>
      <c r="I54" s="77"/>
      <c r="J54" s="127" t="str">
        <f>IFERROR(VLOOKUP(D54,'競技スケジュール26.6.29現在'!C$4:V$1001,2,FALSE),"")</f>
        <v/>
      </c>
      <c r="K54" s="127"/>
      <c r="L54" s="127"/>
      <c r="M54" s="127"/>
      <c r="N54" s="127"/>
      <c r="O54" s="127"/>
      <c r="P54" s="127" t="str">
        <f>IFERROR(VLOOKUP(D54,'競技スケジュール26.6.29現在'!C$4:V$1001,4,FALSE),"")</f>
        <v/>
      </c>
      <c r="Q54" s="127"/>
      <c r="R54" s="127"/>
      <c r="S54" s="127"/>
      <c r="T54" s="127"/>
      <c r="U54" s="127"/>
      <c r="V54" s="120" t="str">
        <f>IFERROR(VLOOKUP(D54,'競技スケジュール26.6.29現在'!C$4:V$1001,5,FALSE),"")</f>
        <v/>
      </c>
      <c r="W54" s="120"/>
      <c r="X54" s="120"/>
      <c r="Y54" s="120"/>
      <c r="Z54" s="120"/>
      <c r="AA54" s="120"/>
      <c r="AB54" s="120" t="str">
        <f>IFERROR(VLOOKUP(D54,'競技スケジュール26.6.29現在'!C$4:V$1001,3,FALSE),"")</f>
        <v/>
      </c>
      <c r="AC54" s="120"/>
      <c r="AD54" s="120"/>
      <c r="AE54" s="120"/>
      <c r="AF54" s="120"/>
      <c r="AG54" s="120"/>
      <c r="AH54" s="120"/>
      <c r="AI54" s="120"/>
      <c r="AJ54" s="121"/>
      <c r="AK54" s="121"/>
      <c r="AL54" s="121"/>
      <c r="AM54" s="121"/>
      <c r="AN54" s="121"/>
      <c r="AO54" s="121"/>
      <c r="AP54" s="121"/>
      <c r="AQ54" s="121"/>
      <c r="AR54" s="111"/>
      <c r="AS54" s="112"/>
      <c r="AT54" s="112"/>
      <c r="AU54" s="25" t="s">
        <v>53</v>
      </c>
      <c r="AV54" s="122" t="str">
        <f>IFERROR(
  INDEX('競技スケジュール26.6.29現在'!A:AA,
        MATCH(D54, '競技スケジュール26.6.29現在'!C:C, 0),
        MATCH(AJ54, '競技スケジュール26.6.29現在'!$3:$3, 0)
  ),
  ""
)</f>
        <v/>
      </c>
      <c r="AW54" s="123"/>
      <c r="AX54" s="123"/>
      <c r="AY54" s="111"/>
      <c r="AZ54" s="112"/>
      <c r="BA54" s="9" t="s">
        <v>53</v>
      </c>
      <c r="BB54" s="123" t="str">
        <f>IFERROR(VLOOKUP(D54,'競技スケジュール26.6.29現在'!$C$4:$P$1008,13,FALSE),"")</f>
        <v/>
      </c>
      <c r="BC54" s="123"/>
      <c r="BD54" s="124"/>
      <c r="BE54" s="111"/>
      <c r="BF54" s="112"/>
      <c r="BG54" s="22" t="s">
        <v>53</v>
      </c>
      <c r="BH54" s="122" t="str">
        <f>IFERROR(VLOOKUP(D54,'競技スケジュール26.6.29現在'!$C$4:$P$1008,14,FALSE),"")</f>
        <v/>
      </c>
      <c r="BI54" s="123"/>
      <c r="BJ54" s="124"/>
      <c r="BK54" s="111"/>
      <c r="BL54" s="112"/>
      <c r="BM54" s="22" t="s">
        <v>53</v>
      </c>
      <c r="BN54" s="116" t="str">
        <f t="shared" si="0"/>
        <v/>
      </c>
      <c r="BO54" s="117"/>
      <c r="BP54" s="117"/>
      <c r="BQ54" s="117"/>
      <c r="BR54" s="117"/>
      <c r="BS54" s="13" t="s">
        <v>54</v>
      </c>
    </row>
    <row r="55" spans="2:72" ht="35.15" customHeight="1">
      <c r="B55" s="118" t="s">
        <v>75</v>
      </c>
      <c r="C55" s="119"/>
      <c r="D55" s="106"/>
      <c r="E55" s="76"/>
      <c r="F55" s="76"/>
      <c r="G55" s="76"/>
      <c r="H55" s="76"/>
      <c r="I55" s="77"/>
      <c r="J55" s="127" t="str">
        <f>IFERROR(VLOOKUP(D55,'競技スケジュール26.6.29現在'!C$4:V$1001,2,FALSE),"")</f>
        <v/>
      </c>
      <c r="K55" s="127"/>
      <c r="L55" s="127"/>
      <c r="M55" s="127"/>
      <c r="N55" s="127"/>
      <c r="O55" s="127"/>
      <c r="P55" s="127" t="str">
        <f>IFERROR(VLOOKUP(D55,'競技スケジュール26.6.29現在'!C$4:V$1001,4,FALSE),"")</f>
        <v/>
      </c>
      <c r="Q55" s="127"/>
      <c r="R55" s="127"/>
      <c r="S55" s="127"/>
      <c r="T55" s="127"/>
      <c r="U55" s="127"/>
      <c r="V55" s="120" t="str">
        <f>IFERROR(VLOOKUP(D55,'競技スケジュール26.6.29現在'!C$4:V$1001,5,FALSE),"")</f>
        <v/>
      </c>
      <c r="W55" s="120"/>
      <c r="X55" s="120"/>
      <c r="Y55" s="120"/>
      <c r="Z55" s="120"/>
      <c r="AA55" s="120"/>
      <c r="AB55" s="120" t="str">
        <f>IFERROR(VLOOKUP(D55,'競技スケジュール26.6.29現在'!C$4:V$1001,3,FALSE),"")</f>
        <v/>
      </c>
      <c r="AC55" s="120"/>
      <c r="AD55" s="120"/>
      <c r="AE55" s="120"/>
      <c r="AF55" s="120"/>
      <c r="AG55" s="120"/>
      <c r="AH55" s="120"/>
      <c r="AI55" s="120"/>
      <c r="AJ55" s="121"/>
      <c r="AK55" s="121"/>
      <c r="AL55" s="121"/>
      <c r="AM55" s="121"/>
      <c r="AN55" s="121"/>
      <c r="AO55" s="121"/>
      <c r="AP55" s="121"/>
      <c r="AQ55" s="121"/>
      <c r="AR55" s="111"/>
      <c r="AS55" s="112"/>
      <c r="AT55" s="112"/>
      <c r="AU55" s="25" t="s">
        <v>53</v>
      </c>
      <c r="AV55" s="122" t="str">
        <f>IFERROR(
  INDEX('競技スケジュール26.6.29現在'!A:AA,
        MATCH(D55, '競技スケジュール26.6.29現在'!C:C, 0),
        MATCH(AJ55, '競技スケジュール26.6.29現在'!$3:$3, 0)
  ),
  ""
)</f>
        <v/>
      </c>
      <c r="AW55" s="123"/>
      <c r="AX55" s="123"/>
      <c r="AY55" s="111"/>
      <c r="AZ55" s="112"/>
      <c r="BA55" s="9" t="s">
        <v>53</v>
      </c>
      <c r="BB55" s="123" t="str">
        <f>IFERROR(VLOOKUP(D55,'競技スケジュール26.6.29現在'!$C$4:$P$1008,13,FALSE),"")</f>
        <v/>
      </c>
      <c r="BC55" s="123"/>
      <c r="BD55" s="124"/>
      <c r="BE55" s="111"/>
      <c r="BF55" s="112"/>
      <c r="BG55" s="22" t="s">
        <v>53</v>
      </c>
      <c r="BH55" s="122" t="str">
        <f>IFERROR(VLOOKUP(D55,'競技スケジュール26.6.29現在'!$C$4:$P$1008,14,FALSE),"")</f>
        <v/>
      </c>
      <c r="BI55" s="123"/>
      <c r="BJ55" s="124"/>
      <c r="BK55" s="111"/>
      <c r="BL55" s="112"/>
      <c r="BM55" s="22" t="s">
        <v>53</v>
      </c>
      <c r="BN55" s="116" t="str">
        <f t="shared" si="0"/>
        <v/>
      </c>
      <c r="BO55" s="117"/>
      <c r="BP55" s="117"/>
      <c r="BQ55" s="117"/>
      <c r="BR55" s="117"/>
      <c r="BS55" s="13" t="s">
        <v>54</v>
      </c>
    </row>
    <row r="56" spans="2:72" ht="35.15" customHeight="1">
      <c r="B56" s="118" t="s">
        <v>76</v>
      </c>
      <c r="C56" s="119"/>
      <c r="D56" s="106"/>
      <c r="E56" s="76"/>
      <c r="F56" s="76"/>
      <c r="G56" s="76"/>
      <c r="H56" s="76"/>
      <c r="I56" s="77"/>
      <c r="J56" s="127" t="str">
        <f>IFERROR(VLOOKUP(D56,'競技スケジュール26.6.29現在'!C$4:V$1001,2,FALSE),"")</f>
        <v/>
      </c>
      <c r="K56" s="127"/>
      <c r="L56" s="127"/>
      <c r="M56" s="127"/>
      <c r="N56" s="127"/>
      <c r="O56" s="127"/>
      <c r="P56" s="127" t="str">
        <f>IFERROR(VLOOKUP(D56,'競技スケジュール26.6.29現在'!C$4:V$1001,4,FALSE),"")</f>
        <v/>
      </c>
      <c r="Q56" s="127"/>
      <c r="R56" s="127"/>
      <c r="S56" s="127"/>
      <c r="T56" s="127"/>
      <c r="U56" s="127"/>
      <c r="V56" s="120" t="str">
        <f>IFERROR(VLOOKUP(D56,'競技スケジュール26.6.29現在'!C$4:V$1001,5,FALSE),"")</f>
        <v/>
      </c>
      <c r="W56" s="120"/>
      <c r="X56" s="120"/>
      <c r="Y56" s="120"/>
      <c r="Z56" s="120"/>
      <c r="AA56" s="120"/>
      <c r="AB56" s="120" t="str">
        <f>IFERROR(VLOOKUP(D56,'競技スケジュール26.6.29現在'!C$4:V$1001,3,FALSE),"")</f>
        <v/>
      </c>
      <c r="AC56" s="120"/>
      <c r="AD56" s="120"/>
      <c r="AE56" s="120"/>
      <c r="AF56" s="120"/>
      <c r="AG56" s="120"/>
      <c r="AH56" s="120"/>
      <c r="AI56" s="120"/>
      <c r="AJ56" s="121"/>
      <c r="AK56" s="121"/>
      <c r="AL56" s="121"/>
      <c r="AM56" s="121"/>
      <c r="AN56" s="121"/>
      <c r="AO56" s="121"/>
      <c r="AP56" s="121"/>
      <c r="AQ56" s="121"/>
      <c r="AR56" s="111"/>
      <c r="AS56" s="112"/>
      <c r="AT56" s="112"/>
      <c r="AU56" s="25" t="s">
        <v>53</v>
      </c>
      <c r="AV56" s="122" t="str">
        <f>IFERROR(
  INDEX('競技スケジュール26.6.29現在'!A:AA,
        MATCH(D56, '競技スケジュール26.6.29現在'!C:C, 0),
        MATCH(AJ56, '競技スケジュール26.6.29現在'!$3:$3, 0)
  ),
  ""
)</f>
        <v/>
      </c>
      <c r="AW56" s="123"/>
      <c r="AX56" s="123"/>
      <c r="AY56" s="111"/>
      <c r="AZ56" s="112"/>
      <c r="BA56" s="9" t="s">
        <v>53</v>
      </c>
      <c r="BB56" s="123" t="str">
        <f>IFERROR(VLOOKUP(D56,'競技スケジュール26.6.29現在'!$C$4:$P$1008,13,FALSE),"")</f>
        <v/>
      </c>
      <c r="BC56" s="123"/>
      <c r="BD56" s="124"/>
      <c r="BE56" s="111"/>
      <c r="BF56" s="112"/>
      <c r="BG56" s="22" t="s">
        <v>53</v>
      </c>
      <c r="BH56" s="122" t="str">
        <f>IFERROR(VLOOKUP(D56,'競技スケジュール26.6.29現在'!$C$4:$P$1008,14,FALSE),"")</f>
        <v/>
      </c>
      <c r="BI56" s="123"/>
      <c r="BJ56" s="124"/>
      <c r="BK56" s="111"/>
      <c r="BL56" s="112"/>
      <c r="BM56" s="22" t="s">
        <v>53</v>
      </c>
      <c r="BN56" s="116" t="str">
        <f t="shared" si="0"/>
        <v/>
      </c>
      <c r="BO56" s="117"/>
      <c r="BP56" s="117"/>
      <c r="BQ56" s="117"/>
      <c r="BR56" s="117"/>
      <c r="BS56" s="13" t="s">
        <v>54</v>
      </c>
    </row>
    <row r="57" spans="2:72" ht="35.15" customHeight="1">
      <c r="B57" s="118" t="s">
        <v>77</v>
      </c>
      <c r="C57" s="119"/>
      <c r="D57" s="106"/>
      <c r="E57" s="76"/>
      <c r="F57" s="76"/>
      <c r="G57" s="76"/>
      <c r="H57" s="76"/>
      <c r="I57" s="77"/>
      <c r="J57" s="127" t="str">
        <f>IFERROR(VLOOKUP(D57,'競技スケジュール26.6.29現在'!C$4:V$1001,2,FALSE),"")</f>
        <v/>
      </c>
      <c r="K57" s="127"/>
      <c r="L57" s="127"/>
      <c r="M57" s="127"/>
      <c r="N57" s="127"/>
      <c r="O57" s="127"/>
      <c r="P57" s="127" t="str">
        <f>IFERROR(VLOOKUP(D57,'競技スケジュール26.6.29現在'!C$4:V$1001,4,FALSE),"")</f>
        <v/>
      </c>
      <c r="Q57" s="127"/>
      <c r="R57" s="127"/>
      <c r="S57" s="127"/>
      <c r="T57" s="127"/>
      <c r="U57" s="127"/>
      <c r="V57" s="120" t="str">
        <f>IFERROR(VLOOKUP(D57,'競技スケジュール26.6.29現在'!C$4:V$1001,5,FALSE),"")</f>
        <v/>
      </c>
      <c r="W57" s="120"/>
      <c r="X57" s="120"/>
      <c r="Y57" s="120"/>
      <c r="Z57" s="120"/>
      <c r="AA57" s="120"/>
      <c r="AB57" s="120" t="str">
        <f>IFERROR(VLOOKUP(D57,'競技スケジュール26.6.29現在'!C$4:V$1001,3,FALSE),"")</f>
        <v/>
      </c>
      <c r="AC57" s="120"/>
      <c r="AD57" s="120"/>
      <c r="AE57" s="120"/>
      <c r="AF57" s="120"/>
      <c r="AG57" s="120"/>
      <c r="AH57" s="120"/>
      <c r="AI57" s="120"/>
      <c r="AJ57" s="121"/>
      <c r="AK57" s="121"/>
      <c r="AL57" s="121"/>
      <c r="AM57" s="121"/>
      <c r="AN57" s="121"/>
      <c r="AO57" s="121"/>
      <c r="AP57" s="121"/>
      <c r="AQ57" s="121"/>
      <c r="AR57" s="111"/>
      <c r="AS57" s="112"/>
      <c r="AT57" s="112"/>
      <c r="AU57" s="25" t="s">
        <v>53</v>
      </c>
      <c r="AV57" s="122" t="str">
        <f>IFERROR(
  INDEX('競技スケジュール26.6.29現在'!A:AA,
        MATCH(D57, '競技スケジュール26.6.29現在'!C:C, 0),
        MATCH(AJ57, '競技スケジュール26.6.29現在'!$3:$3, 0)
  ),
  ""
)</f>
        <v/>
      </c>
      <c r="AW57" s="123"/>
      <c r="AX57" s="123"/>
      <c r="AY57" s="111"/>
      <c r="AZ57" s="112"/>
      <c r="BA57" s="9" t="s">
        <v>53</v>
      </c>
      <c r="BB57" s="123" t="str">
        <f>IFERROR(VLOOKUP(D57,'競技スケジュール26.6.29現在'!$C$4:$P$1008,13,FALSE),"")</f>
        <v/>
      </c>
      <c r="BC57" s="123"/>
      <c r="BD57" s="124"/>
      <c r="BE57" s="111"/>
      <c r="BF57" s="112"/>
      <c r="BG57" s="22" t="s">
        <v>53</v>
      </c>
      <c r="BH57" s="122" t="str">
        <f>IFERROR(VLOOKUP(D57,'競技スケジュール26.6.29現在'!$C$4:$P$1008,14,FALSE),"")</f>
        <v/>
      </c>
      <c r="BI57" s="123"/>
      <c r="BJ57" s="124"/>
      <c r="BK57" s="111"/>
      <c r="BL57" s="112"/>
      <c r="BM57" s="22" t="s">
        <v>53</v>
      </c>
      <c r="BN57" s="116" t="str">
        <f t="shared" si="0"/>
        <v/>
      </c>
      <c r="BO57" s="117"/>
      <c r="BP57" s="117"/>
      <c r="BQ57" s="117"/>
      <c r="BR57" s="117"/>
      <c r="BS57" s="13" t="s">
        <v>54</v>
      </c>
    </row>
    <row r="58" spans="2:72" ht="35.15" customHeight="1">
      <c r="B58" s="118" t="s">
        <v>78</v>
      </c>
      <c r="C58" s="119"/>
      <c r="D58" s="106"/>
      <c r="E58" s="76"/>
      <c r="F58" s="76"/>
      <c r="G58" s="76"/>
      <c r="H58" s="76"/>
      <c r="I58" s="77"/>
      <c r="J58" s="127" t="str">
        <f>IFERROR(VLOOKUP(D58,'競技スケジュール26.6.29現在'!C$4:V$1001,2,FALSE),"")</f>
        <v/>
      </c>
      <c r="K58" s="127"/>
      <c r="L58" s="127"/>
      <c r="M58" s="127"/>
      <c r="N58" s="127"/>
      <c r="O58" s="127"/>
      <c r="P58" s="127" t="str">
        <f>IFERROR(VLOOKUP(D58,'競技スケジュール26.6.29現在'!C$4:V$1001,4,FALSE),"")</f>
        <v/>
      </c>
      <c r="Q58" s="127"/>
      <c r="R58" s="127"/>
      <c r="S58" s="127"/>
      <c r="T58" s="127"/>
      <c r="U58" s="127"/>
      <c r="V58" s="120" t="str">
        <f>IFERROR(VLOOKUP(D58,'競技スケジュール26.6.29現在'!C$4:V$1001,5,FALSE),"")</f>
        <v/>
      </c>
      <c r="W58" s="120"/>
      <c r="X58" s="120"/>
      <c r="Y58" s="120"/>
      <c r="Z58" s="120"/>
      <c r="AA58" s="120"/>
      <c r="AB58" s="120" t="str">
        <f>IFERROR(VLOOKUP(D58,'競技スケジュール26.6.29現在'!C$4:V$1001,3,FALSE),"")</f>
        <v/>
      </c>
      <c r="AC58" s="120"/>
      <c r="AD58" s="120"/>
      <c r="AE58" s="120"/>
      <c r="AF58" s="120"/>
      <c r="AG58" s="120"/>
      <c r="AH58" s="120"/>
      <c r="AI58" s="120"/>
      <c r="AJ58" s="121"/>
      <c r="AK58" s="121"/>
      <c r="AL58" s="121"/>
      <c r="AM58" s="121"/>
      <c r="AN58" s="121"/>
      <c r="AO58" s="121"/>
      <c r="AP58" s="121"/>
      <c r="AQ58" s="121"/>
      <c r="AR58" s="111"/>
      <c r="AS58" s="112"/>
      <c r="AT58" s="112"/>
      <c r="AU58" s="25" t="s">
        <v>53</v>
      </c>
      <c r="AV58" s="122" t="str">
        <f>IFERROR(
  INDEX('競技スケジュール26.6.29現在'!A:AA,
        MATCH(D58, '競技スケジュール26.6.29現在'!C:C, 0),
        MATCH(AJ58, '競技スケジュール26.6.29現在'!$3:$3, 0)
  ),
  ""
)</f>
        <v/>
      </c>
      <c r="AW58" s="123"/>
      <c r="AX58" s="123"/>
      <c r="AY58" s="111"/>
      <c r="AZ58" s="112"/>
      <c r="BA58" s="9" t="s">
        <v>53</v>
      </c>
      <c r="BB58" s="123" t="str">
        <f>IFERROR(VLOOKUP(D58,'競技スケジュール26.6.29現在'!$C$4:$P$1008,13,FALSE),"")</f>
        <v/>
      </c>
      <c r="BC58" s="123"/>
      <c r="BD58" s="124"/>
      <c r="BE58" s="111"/>
      <c r="BF58" s="112"/>
      <c r="BG58" s="22" t="s">
        <v>53</v>
      </c>
      <c r="BH58" s="122" t="str">
        <f>IFERROR(VLOOKUP(D58,'競技スケジュール26.6.29現在'!$C$4:$P$1008,14,FALSE),"")</f>
        <v/>
      </c>
      <c r="BI58" s="123"/>
      <c r="BJ58" s="124"/>
      <c r="BK58" s="111"/>
      <c r="BL58" s="112"/>
      <c r="BM58" s="22" t="s">
        <v>53</v>
      </c>
      <c r="BN58" s="116" t="str">
        <f t="shared" si="0"/>
        <v/>
      </c>
      <c r="BO58" s="117"/>
      <c r="BP58" s="117"/>
      <c r="BQ58" s="117"/>
      <c r="BR58" s="117"/>
      <c r="BS58" s="13" t="s">
        <v>54</v>
      </c>
    </row>
    <row r="59" spans="2:72" ht="35.15" customHeight="1">
      <c r="B59" s="118" t="s">
        <v>79</v>
      </c>
      <c r="C59" s="119"/>
      <c r="D59" s="106"/>
      <c r="E59" s="76"/>
      <c r="F59" s="76"/>
      <c r="G59" s="76"/>
      <c r="H59" s="76"/>
      <c r="I59" s="77"/>
      <c r="J59" s="127" t="str">
        <f>IFERROR(VLOOKUP(D59,'競技スケジュール26.6.29現在'!C$4:V$1001,2,FALSE),"")</f>
        <v/>
      </c>
      <c r="K59" s="127"/>
      <c r="L59" s="127"/>
      <c r="M59" s="127"/>
      <c r="N59" s="127"/>
      <c r="O59" s="127"/>
      <c r="P59" s="127" t="str">
        <f>IFERROR(VLOOKUP(D59,'競技スケジュール26.6.29現在'!C$4:V$1001,4,FALSE),"")</f>
        <v/>
      </c>
      <c r="Q59" s="127"/>
      <c r="R59" s="127"/>
      <c r="S59" s="127"/>
      <c r="T59" s="127"/>
      <c r="U59" s="127"/>
      <c r="V59" s="120" t="str">
        <f>IFERROR(VLOOKUP(D59,'競技スケジュール26.6.29現在'!C$4:V$1001,5,FALSE),"")</f>
        <v/>
      </c>
      <c r="W59" s="120"/>
      <c r="X59" s="120"/>
      <c r="Y59" s="120"/>
      <c r="Z59" s="120"/>
      <c r="AA59" s="120"/>
      <c r="AB59" s="120" t="str">
        <f>IFERROR(VLOOKUP(D59,'競技スケジュール26.6.29現在'!C$4:V$1001,3,FALSE),"")</f>
        <v/>
      </c>
      <c r="AC59" s="120"/>
      <c r="AD59" s="120"/>
      <c r="AE59" s="120"/>
      <c r="AF59" s="120"/>
      <c r="AG59" s="120"/>
      <c r="AH59" s="120"/>
      <c r="AI59" s="120"/>
      <c r="AJ59" s="121"/>
      <c r="AK59" s="121"/>
      <c r="AL59" s="121"/>
      <c r="AM59" s="121"/>
      <c r="AN59" s="121"/>
      <c r="AO59" s="121"/>
      <c r="AP59" s="121"/>
      <c r="AQ59" s="121"/>
      <c r="AR59" s="111"/>
      <c r="AS59" s="112"/>
      <c r="AT59" s="112"/>
      <c r="AU59" s="25" t="s">
        <v>53</v>
      </c>
      <c r="AV59" s="122" t="str">
        <f>IFERROR(
  INDEX('競技スケジュール26.6.29現在'!A:AA,
        MATCH(D59, '競技スケジュール26.6.29現在'!C:C, 0),
        MATCH(AJ59, '競技スケジュール26.6.29現在'!$3:$3, 0)
  ),
  ""
)</f>
        <v/>
      </c>
      <c r="AW59" s="123"/>
      <c r="AX59" s="123"/>
      <c r="AY59" s="111"/>
      <c r="AZ59" s="112"/>
      <c r="BA59" s="9" t="s">
        <v>53</v>
      </c>
      <c r="BB59" s="123" t="str">
        <f>IFERROR(VLOOKUP(D59,'競技スケジュール26.6.29現在'!$C$4:$P$1008,13,FALSE),"")</f>
        <v/>
      </c>
      <c r="BC59" s="123"/>
      <c r="BD59" s="124"/>
      <c r="BE59" s="111"/>
      <c r="BF59" s="112"/>
      <c r="BG59" s="22" t="s">
        <v>53</v>
      </c>
      <c r="BH59" s="122" t="str">
        <f>IFERROR(VLOOKUP(D59,'競技スケジュール26.6.29現在'!$C$4:$P$1008,14,FALSE),"")</f>
        <v/>
      </c>
      <c r="BI59" s="123"/>
      <c r="BJ59" s="124"/>
      <c r="BK59" s="111"/>
      <c r="BL59" s="112"/>
      <c r="BM59" s="22" t="s">
        <v>53</v>
      </c>
      <c r="BN59" s="116" t="str">
        <f t="shared" si="0"/>
        <v/>
      </c>
      <c r="BO59" s="117"/>
      <c r="BP59" s="117"/>
      <c r="BQ59" s="117"/>
      <c r="BR59" s="117"/>
      <c r="BS59" s="13" t="s">
        <v>54</v>
      </c>
      <c r="BT59" s="16"/>
    </row>
    <row r="60" spans="2:72" s="17" customFormat="1" ht="20.399999999999999" customHeight="1">
      <c r="B60" s="341" t="s">
        <v>80</v>
      </c>
      <c r="C60" s="342"/>
      <c r="D60" s="342"/>
      <c r="E60" s="342"/>
      <c r="F60" s="342"/>
      <c r="G60" s="342"/>
      <c r="H60" s="342"/>
      <c r="I60" s="342"/>
      <c r="J60" s="342"/>
      <c r="K60" s="342"/>
      <c r="L60" s="342"/>
      <c r="M60" s="342"/>
      <c r="N60" s="342"/>
      <c r="O60" s="342"/>
      <c r="P60" s="342"/>
      <c r="Q60" s="342"/>
      <c r="R60" s="342"/>
      <c r="S60" s="342"/>
      <c r="T60" s="342"/>
      <c r="U60" s="342"/>
      <c r="V60" s="342"/>
      <c r="W60" s="342"/>
      <c r="X60" s="342"/>
      <c r="Y60" s="342"/>
      <c r="Z60" s="342"/>
      <c r="AA60" s="342"/>
      <c r="AB60" s="342"/>
      <c r="AC60" s="342"/>
      <c r="AD60" s="342"/>
      <c r="AE60" s="342"/>
      <c r="AF60" s="342"/>
      <c r="AG60" s="342"/>
      <c r="AH60" s="342"/>
      <c r="AI60" s="342"/>
      <c r="AJ60" s="342"/>
      <c r="AK60" s="342"/>
      <c r="AL60" s="342"/>
      <c r="AM60" s="342"/>
      <c r="AN60" s="342"/>
      <c r="AO60" s="342"/>
      <c r="AP60" s="342"/>
      <c r="AQ60" s="342"/>
      <c r="AR60" s="342"/>
      <c r="AS60" s="342"/>
      <c r="AT60" s="342"/>
      <c r="AU60" s="342"/>
      <c r="AV60" s="342"/>
      <c r="AW60" s="342"/>
      <c r="AX60" s="342"/>
      <c r="AY60" s="342"/>
      <c r="AZ60" s="342"/>
      <c r="BA60" s="342"/>
      <c r="BB60" s="342"/>
      <c r="BC60" s="342"/>
      <c r="BD60" s="342"/>
      <c r="BE60" s="342"/>
      <c r="BF60" s="342"/>
      <c r="BG60" s="342"/>
      <c r="BH60" s="342"/>
      <c r="BI60" s="342"/>
      <c r="BJ60" s="342"/>
      <c r="BK60" s="342"/>
      <c r="BL60" s="342"/>
      <c r="BM60" s="342"/>
      <c r="BN60" s="342"/>
      <c r="BO60" s="342"/>
      <c r="BP60" s="342"/>
      <c r="BQ60" s="342"/>
      <c r="BR60" s="342"/>
      <c r="BS60" s="343"/>
    </row>
    <row r="61" spans="2:72" s="17" customFormat="1" ht="20.399999999999999" customHeight="1">
      <c r="B61" s="341" t="s">
        <v>81</v>
      </c>
      <c r="C61" s="342"/>
      <c r="D61" s="342"/>
      <c r="E61" s="342"/>
      <c r="F61" s="342"/>
      <c r="G61" s="342"/>
      <c r="H61" s="342"/>
      <c r="I61" s="342"/>
      <c r="J61" s="342"/>
      <c r="K61" s="342"/>
      <c r="L61" s="342"/>
      <c r="M61" s="342"/>
      <c r="N61" s="342"/>
      <c r="O61" s="342"/>
      <c r="P61" s="342"/>
      <c r="Q61" s="342"/>
      <c r="R61" s="342"/>
      <c r="S61" s="342"/>
      <c r="T61" s="342"/>
      <c r="U61" s="342"/>
      <c r="V61" s="342"/>
      <c r="W61" s="342"/>
      <c r="X61" s="342"/>
      <c r="Y61" s="342"/>
      <c r="Z61" s="342"/>
      <c r="AA61" s="342"/>
      <c r="AB61" s="342"/>
      <c r="AC61" s="342"/>
      <c r="AD61" s="342"/>
      <c r="AE61" s="342"/>
      <c r="AF61" s="342"/>
      <c r="AG61" s="342"/>
      <c r="AH61" s="342"/>
      <c r="AI61" s="342"/>
      <c r="AJ61" s="342"/>
      <c r="AK61" s="342"/>
      <c r="AL61" s="342"/>
      <c r="AM61" s="342"/>
      <c r="AN61" s="342"/>
      <c r="AO61" s="342"/>
      <c r="AP61" s="342"/>
      <c r="AQ61" s="342"/>
      <c r="AR61" s="342"/>
      <c r="AS61" s="342"/>
      <c r="AT61" s="342"/>
      <c r="AU61" s="342"/>
      <c r="AV61" s="342"/>
      <c r="AW61" s="342"/>
      <c r="AX61" s="342"/>
      <c r="AY61" s="342"/>
      <c r="AZ61" s="342"/>
      <c r="BA61" s="342"/>
      <c r="BB61" s="342"/>
      <c r="BC61" s="342"/>
      <c r="BD61" s="342"/>
      <c r="BE61" s="342"/>
      <c r="BF61" s="342"/>
      <c r="BG61" s="342"/>
      <c r="BH61" s="342"/>
      <c r="BI61" s="342"/>
      <c r="BJ61" s="342"/>
      <c r="BK61" s="342"/>
      <c r="BL61" s="342"/>
      <c r="BM61" s="342"/>
      <c r="BN61" s="342"/>
      <c r="BO61" s="342"/>
      <c r="BP61" s="342"/>
      <c r="BQ61" s="342"/>
      <c r="BR61" s="342"/>
      <c r="BS61" s="343"/>
    </row>
    <row r="62" spans="2:72" s="17" customFormat="1" ht="20.399999999999999" customHeight="1">
      <c r="B62" s="113" t="s">
        <v>991</v>
      </c>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114"/>
      <c r="AV62" s="114"/>
      <c r="AW62" s="114"/>
      <c r="AX62" s="114"/>
      <c r="AY62" s="114"/>
      <c r="AZ62" s="114"/>
      <c r="BA62" s="114"/>
      <c r="BB62" s="114"/>
      <c r="BC62" s="114"/>
      <c r="BD62" s="114"/>
      <c r="BE62" s="114"/>
      <c r="BF62" s="114"/>
      <c r="BG62" s="114"/>
      <c r="BH62" s="114"/>
      <c r="BI62" s="114"/>
      <c r="BJ62" s="114"/>
      <c r="BK62" s="114"/>
      <c r="BL62" s="114"/>
      <c r="BM62" s="114"/>
      <c r="BN62" s="114"/>
      <c r="BO62" s="114"/>
      <c r="BP62" s="114"/>
      <c r="BQ62" s="114"/>
      <c r="BR62" s="114"/>
      <c r="BS62" s="115"/>
    </row>
    <row r="63" spans="2:72" s="2" customFormat="1" ht="15" customHeight="1" thickTop="1">
      <c r="B63" s="142" t="s">
        <v>82</v>
      </c>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4"/>
    </row>
    <row r="64" spans="2:72" ht="15.75" customHeight="1">
      <c r="B64" s="145"/>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c r="AF64" s="146"/>
      <c r="AG64" s="146"/>
      <c r="AH64" s="146"/>
      <c r="AI64" s="146"/>
      <c r="AJ64" s="146"/>
      <c r="AK64" s="146"/>
      <c r="AL64" s="146"/>
      <c r="AM64" s="146"/>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7"/>
    </row>
    <row r="65" spans="2:73" ht="22.4" customHeight="1">
      <c r="B65" s="188" t="s">
        <v>83</v>
      </c>
      <c r="C65" s="189"/>
      <c r="D65" s="189"/>
      <c r="E65" s="190"/>
      <c r="F65" s="109" t="s">
        <v>84</v>
      </c>
      <c r="G65" s="109"/>
      <c r="H65" s="109"/>
      <c r="I65" s="109"/>
      <c r="J65" s="109"/>
      <c r="K65" s="109"/>
      <c r="L65" s="109"/>
      <c r="M65" s="109"/>
      <c r="N65" s="109"/>
      <c r="O65" s="109"/>
      <c r="P65" s="109"/>
      <c r="Q65" s="109"/>
      <c r="R65" s="109"/>
      <c r="S65" s="109"/>
      <c r="T65" s="109"/>
      <c r="U65" s="109"/>
      <c r="V65" s="109" t="s">
        <v>85</v>
      </c>
      <c r="W65" s="109"/>
      <c r="X65" s="109"/>
      <c r="Y65" s="109"/>
      <c r="Z65" s="109"/>
      <c r="AA65" s="109"/>
      <c r="AB65" s="109"/>
      <c r="AC65" s="109"/>
      <c r="AD65" s="109"/>
      <c r="AE65" s="109"/>
      <c r="AF65" s="109"/>
      <c r="AG65" s="109"/>
      <c r="AH65" s="109"/>
      <c r="AI65" s="109"/>
      <c r="AJ65" s="109"/>
      <c r="AK65" s="109"/>
      <c r="AL65" s="109"/>
      <c r="AM65" s="109"/>
      <c r="AN65" s="131" t="s">
        <v>86</v>
      </c>
      <c r="AO65" s="132"/>
      <c r="AP65" s="132"/>
      <c r="AQ65" s="132"/>
      <c r="AR65" s="132"/>
      <c r="AS65" s="132"/>
      <c r="AT65" s="132"/>
      <c r="AU65" s="132"/>
      <c r="AV65" s="133"/>
      <c r="AW65" s="132" t="s">
        <v>87</v>
      </c>
      <c r="AX65" s="132"/>
      <c r="AY65" s="132"/>
      <c r="AZ65" s="132"/>
      <c r="BA65" s="132"/>
      <c r="BB65" s="132"/>
      <c r="BC65" s="132"/>
      <c r="BD65" s="132"/>
      <c r="BE65" s="133"/>
      <c r="BF65" s="179" t="s">
        <v>88</v>
      </c>
      <c r="BG65" s="180"/>
      <c r="BH65" s="180"/>
      <c r="BI65" s="180"/>
      <c r="BJ65" s="180"/>
      <c r="BK65" s="180"/>
      <c r="BL65" s="180"/>
      <c r="BM65" s="180"/>
      <c r="BN65" s="180"/>
      <c r="BO65" s="180"/>
      <c r="BP65" s="180"/>
      <c r="BQ65" s="180"/>
      <c r="BR65" s="180"/>
      <c r="BS65" s="181"/>
    </row>
    <row r="66" spans="2:73" ht="36" customHeight="1">
      <c r="B66" s="191"/>
      <c r="C66" s="192"/>
      <c r="D66" s="192"/>
      <c r="E66" s="193"/>
      <c r="F66" s="107" t="str">
        <f>IF(COUNTA($D$35:$I$59)=0,"",COUNTA($D$35:$I$59))</f>
        <v/>
      </c>
      <c r="G66" s="108"/>
      <c r="H66" s="108"/>
      <c r="I66" s="108"/>
      <c r="J66" s="108"/>
      <c r="K66" s="108"/>
      <c r="L66" s="108"/>
      <c r="M66" s="108"/>
      <c r="N66" s="108"/>
      <c r="O66" s="108"/>
      <c r="P66" s="108"/>
      <c r="Q66" s="108"/>
      <c r="R66" s="108"/>
      <c r="S66" s="78" t="s">
        <v>89</v>
      </c>
      <c r="T66" s="78"/>
      <c r="U66" s="110"/>
      <c r="V66" s="107" t="str">
        <f>IF(SUM(AR35:AT59)=0,"",SUM(AR35:AT59))</f>
        <v/>
      </c>
      <c r="W66" s="108"/>
      <c r="X66" s="108"/>
      <c r="Y66" s="108"/>
      <c r="Z66" s="108"/>
      <c r="AA66" s="108"/>
      <c r="AB66" s="108"/>
      <c r="AC66" s="108"/>
      <c r="AD66" s="108"/>
      <c r="AE66" s="108"/>
      <c r="AF66" s="108"/>
      <c r="AG66" s="108"/>
      <c r="AH66" s="108"/>
      <c r="AI66" s="108"/>
      <c r="AJ66" s="108"/>
      <c r="AK66" s="108"/>
      <c r="AL66" s="78" t="s">
        <v>53</v>
      </c>
      <c r="AM66" s="110"/>
      <c r="AN66" s="106" t="str">
        <f>IF(SUM(BE35:BF59)=0,"",SUM(BE35:BF59))</f>
        <v/>
      </c>
      <c r="AO66" s="76"/>
      <c r="AP66" s="76"/>
      <c r="AQ66" s="76"/>
      <c r="AR66" s="76"/>
      <c r="AS66" s="76"/>
      <c r="AT66" s="76"/>
      <c r="AU66" s="79" t="s">
        <v>90</v>
      </c>
      <c r="AV66" s="134"/>
      <c r="AW66" s="106" t="str">
        <f>IF(SUM(BK35:BL59)=0,"",SUM(BK35:BL59))</f>
        <v/>
      </c>
      <c r="AX66" s="76"/>
      <c r="AY66" s="76"/>
      <c r="AZ66" s="76"/>
      <c r="BA66" s="76"/>
      <c r="BB66" s="76"/>
      <c r="BC66" s="76"/>
      <c r="BD66" s="79" t="s">
        <v>53</v>
      </c>
      <c r="BE66" s="134"/>
      <c r="BF66" s="201">
        <f>SUM(BN35:BR59)</f>
        <v>0</v>
      </c>
      <c r="BG66" s="202"/>
      <c r="BH66" s="202"/>
      <c r="BI66" s="202"/>
      <c r="BJ66" s="202"/>
      <c r="BK66" s="202"/>
      <c r="BL66" s="202"/>
      <c r="BM66" s="202"/>
      <c r="BN66" s="202"/>
      <c r="BO66" s="202"/>
      <c r="BP66" s="202"/>
      <c r="BQ66" s="202"/>
      <c r="BR66" s="79" t="s">
        <v>54</v>
      </c>
      <c r="BS66" s="134"/>
      <c r="BU66" s="3"/>
    </row>
    <row r="67" spans="2:73" s="2" customFormat="1" ht="23.15" customHeight="1">
      <c r="B67" s="188" t="s">
        <v>91</v>
      </c>
      <c r="C67" s="189"/>
      <c r="D67" s="189"/>
      <c r="E67" s="190"/>
      <c r="F67" s="72" t="s">
        <v>92</v>
      </c>
      <c r="G67" s="73"/>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4"/>
      <c r="AM67" s="74"/>
      <c r="AN67" s="73"/>
      <c r="AO67" s="73"/>
      <c r="AP67" s="73"/>
      <c r="AQ67" s="73"/>
      <c r="AR67" s="73"/>
      <c r="AS67" s="73"/>
      <c r="AT67" s="73"/>
      <c r="AU67" s="73"/>
      <c r="AV67" s="73"/>
      <c r="AW67" s="73"/>
      <c r="AX67" s="73"/>
      <c r="AY67" s="73"/>
      <c r="AZ67" s="73"/>
      <c r="BA67" s="73"/>
      <c r="BB67" s="73"/>
      <c r="BC67" s="73"/>
      <c r="BD67" s="73"/>
      <c r="BE67" s="75"/>
      <c r="BF67" s="187" t="s">
        <v>93</v>
      </c>
      <c r="BG67" s="187"/>
      <c r="BH67" s="187"/>
      <c r="BI67" s="187"/>
      <c r="BJ67" s="187"/>
      <c r="BK67" s="187"/>
      <c r="BL67" s="187"/>
      <c r="BM67" s="187"/>
      <c r="BN67" s="187"/>
      <c r="BO67" s="187"/>
      <c r="BP67" s="187"/>
      <c r="BQ67" s="187"/>
      <c r="BR67" s="187"/>
      <c r="BS67" s="187"/>
    </row>
    <row r="68" spans="2:73" s="2" customFormat="1" ht="36" customHeight="1">
      <c r="B68" s="198"/>
      <c r="C68" s="199"/>
      <c r="D68" s="199"/>
      <c r="E68" s="200"/>
      <c r="F68" s="80">
        <v>110</v>
      </c>
      <c r="G68" s="81"/>
      <c r="H68" s="81"/>
      <c r="I68" s="81"/>
      <c r="J68" s="81"/>
      <c r="K68" s="81"/>
      <c r="L68" s="81"/>
      <c r="M68" s="81"/>
      <c r="N68" s="81"/>
      <c r="O68" s="81"/>
      <c r="P68" s="81"/>
      <c r="Q68" s="81"/>
      <c r="R68" s="81"/>
      <c r="S68" s="79" t="s">
        <v>54</v>
      </c>
      <c r="T68" s="79"/>
      <c r="U68" s="10" t="s">
        <v>94</v>
      </c>
      <c r="V68" s="76" t="str">
        <f>IF(SUM(AR35:AT59)=0,"",SUM(AR35:AT59))</f>
        <v/>
      </c>
      <c r="W68" s="76"/>
      <c r="X68" s="76"/>
      <c r="Y68" s="76"/>
      <c r="Z68" s="76"/>
      <c r="AA68" s="76"/>
      <c r="AB68" s="76"/>
      <c r="AC68" s="76"/>
      <c r="AD68" s="76"/>
      <c r="AE68" s="76"/>
      <c r="AF68" s="76"/>
      <c r="AG68" s="76"/>
      <c r="AH68" s="76"/>
      <c r="AI68" s="76"/>
      <c r="AJ68" s="76"/>
      <c r="AK68" s="76"/>
      <c r="AL68" s="78" t="s">
        <v>53</v>
      </c>
      <c r="AM68" s="78"/>
      <c r="AN68" s="69" t="s">
        <v>95</v>
      </c>
      <c r="AO68" s="76" t="str">
        <f>IFERROR(F68*V68,"")</f>
        <v/>
      </c>
      <c r="AP68" s="76"/>
      <c r="AQ68" s="76"/>
      <c r="AR68" s="76"/>
      <c r="AS68" s="76"/>
      <c r="AT68" s="76"/>
      <c r="AU68" s="76"/>
      <c r="AV68" s="76"/>
      <c r="AW68" s="76"/>
      <c r="AX68" s="76"/>
      <c r="AY68" s="76"/>
      <c r="AZ68" s="76"/>
      <c r="BA68" s="76"/>
      <c r="BB68" s="76"/>
      <c r="BC68" s="77"/>
      <c r="BD68" s="203" t="s">
        <v>96</v>
      </c>
      <c r="BE68" s="134"/>
      <c r="BF68" s="201" t="str">
        <f>IFERROR(AO68,"")</f>
        <v/>
      </c>
      <c r="BG68" s="202"/>
      <c r="BH68" s="202"/>
      <c r="BI68" s="202"/>
      <c r="BJ68" s="202"/>
      <c r="BK68" s="202"/>
      <c r="BL68" s="202"/>
      <c r="BM68" s="202"/>
      <c r="BN68" s="202"/>
      <c r="BO68" s="202"/>
      <c r="BP68" s="202"/>
      <c r="BQ68" s="202"/>
      <c r="BR68" s="79" t="s">
        <v>96</v>
      </c>
      <c r="BS68" s="134"/>
    </row>
    <row r="69" spans="2:73" ht="39" customHeight="1">
      <c r="B69" s="194" t="s">
        <v>97</v>
      </c>
      <c r="C69" s="195"/>
      <c r="D69" s="195"/>
      <c r="E69" s="195"/>
      <c r="F69" s="195"/>
      <c r="G69" s="195"/>
      <c r="H69" s="195"/>
      <c r="I69" s="195"/>
      <c r="J69" s="195"/>
      <c r="K69" s="195"/>
      <c r="L69" s="195"/>
      <c r="M69" s="195"/>
      <c r="N69" s="195"/>
      <c r="O69" s="195"/>
      <c r="P69" s="195"/>
      <c r="Q69" s="195"/>
      <c r="R69" s="195"/>
      <c r="S69" s="195"/>
      <c r="T69" s="195"/>
      <c r="U69" s="195"/>
      <c r="V69" s="195"/>
      <c r="W69" s="195"/>
      <c r="X69" s="195"/>
      <c r="Y69" s="195"/>
      <c r="Z69" s="195"/>
      <c r="AA69" s="195"/>
      <c r="AB69" s="195"/>
      <c r="AC69" s="195"/>
      <c r="AD69" s="195"/>
      <c r="AE69" s="195"/>
      <c r="AF69" s="195"/>
      <c r="AG69" s="195"/>
      <c r="AH69" s="195"/>
      <c r="AI69" s="195"/>
      <c r="AJ69" s="195"/>
      <c r="AK69" s="195"/>
      <c r="AL69" s="196"/>
      <c r="AM69" s="196"/>
      <c r="AN69" s="195"/>
      <c r="AO69" s="195"/>
      <c r="AP69" s="195"/>
      <c r="AQ69" s="195"/>
      <c r="AR69" s="195"/>
      <c r="AS69" s="195"/>
      <c r="AT69" s="195"/>
      <c r="AU69" s="195"/>
      <c r="AV69" s="195"/>
      <c r="AW69" s="195"/>
      <c r="AX69" s="195"/>
      <c r="AY69" s="195"/>
      <c r="AZ69" s="195"/>
      <c r="BA69" s="195"/>
      <c r="BB69" s="195"/>
      <c r="BC69" s="195"/>
      <c r="BD69" s="195"/>
      <c r="BE69" s="197"/>
      <c r="BF69" s="201" t="str">
        <f>IFERROR(BF66+BF68,"")</f>
        <v/>
      </c>
      <c r="BG69" s="202"/>
      <c r="BH69" s="202"/>
      <c r="BI69" s="202"/>
      <c r="BJ69" s="202"/>
      <c r="BK69" s="202"/>
      <c r="BL69" s="202"/>
      <c r="BM69" s="202"/>
      <c r="BN69" s="202"/>
      <c r="BO69" s="202"/>
      <c r="BP69" s="202"/>
      <c r="BQ69" s="202"/>
      <c r="BR69" s="79" t="s">
        <v>54</v>
      </c>
      <c r="BS69" s="134"/>
    </row>
    <row r="70" spans="2:73" ht="32.15" customHeight="1">
      <c r="B70" s="184" t="s">
        <v>98</v>
      </c>
      <c r="C70" s="185"/>
      <c r="D70" s="185"/>
      <c r="E70" s="185"/>
      <c r="F70" s="185"/>
      <c r="G70" s="185"/>
      <c r="H70" s="185"/>
      <c r="I70" s="185"/>
      <c r="J70" s="185"/>
      <c r="K70" s="185"/>
      <c r="L70" s="185"/>
      <c r="M70" s="185"/>
      <c r="N70" s="185"/>
      <c r="O70" s="185"/>
      <c r="P70" s="185"/>
      <c r="Q70" s="185"/>
      <c r="R70" s="185"/>
      <c r="S70" s="185"/>
      <c r="T70" s="185"/>
      <c r="U70" s="185"/>
      <c r="V70" s="185"/>
      <c r="W70" s="185"/>
      <c r="X70" s="185"/>
      <c r="Y70" s="185"/>
      <c r="Z70" s="185"/>
      <c r="AA70" s="185"/>
      <c r="AB70" s="185"/>
      <c r="AC70" s="185"/>
      <c r="AD70" s="185"/>
      <c r="AE70" s="185"/>
      <c r="AF70" s="185"/>
      <c r="AG70" s="185"/>
      <c r="AH70" s="185"/>
      <c r="AI70" s="185"/>
      <c r="AJ70" s="185"/>
      <c r="AK70" s="185"/>
      <c r="AL70" s="185"/>
      <c r="AM70" s="185"/>
      <c r="AN70" s="185"/>
      <c r="AO70" s="185"/>
      <c r="AP70" s="186"/>
      <c r="AQ70" s="164" t="s">
        <v>99</v>
      </c>
      <c r="AR70" s="165"/>
      <c r="AS70" s="165"/>
      <c r="AT70" s="165"/>
      <c r="AU70" s="165"/>
      <c r="AV70" s="165"/>
      <c r="AW70" s="165"/>
      <c r="AX70" s="165"/>
      <c r="AY70" s="165"/>
      <c r="AZ70" s="166" t="s">
        <v>100</v>
      </c>
      <c r="BA70" s="166"/>
      <c r="BB70" s="166"/>
      <c r="BC70" s="166"/>
      <c r="BD70" s="166"/>
      <c r="BE70" s="166"/>
      <c r="BF70" s="166"/>
      <c r="BG70" s="166"/>
      <c r="BH70" s="166"/>
      <c r="BI70" s="166"/>
      <c r="BJ70" s="166"/>
      <c r="BK70" s="167"/>
      <c r="BL70" s="168" t="s">
        <v>101</v>
      </c>
      <c r="BM70" s="169"/>
      <c r="BN70" s="170"/>
      <c r="BO70" s="173"/>
      <c r="BP70" s="174"/>
      <c r="BQ70" s="174"/>
      <c r="BR70" s="174"/>
      <c r="BS70" s="175"/>
    </row>
    <row r="71" spans="2:73" ht="32.15" customHeight="1">
      <c r="B71" s="182" t="s">
        <v>102</v>
      </c>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c r="AD71" s="183"/>
      <c r="AE71" s="183"/>
      <c r="AF71" s="183"/>
      <c r="AG71" s="183"/>
      <c r="AH71" s="183"/>
      <c r="AI71" s="183"/>
      <c r="AJ71" s="183"/>
      <c r="AK71" s="183"/>
      <c r="AL71" s="183"/>
      <c r="AM71" s="183"/>
      <c r="AN71" s="183"/>
      <c r="AO71" s="183"/>
      <c r="AP71" s="183"/>
      <c r="AQ71" s="159" t="s">
        <v>103</v>
      </c>
      <c r="AR71" s="160"/>
      <c r="AS71" s="160"/>
      <c r="AT71" s="160"/>
      <c r="AU71" s="160"/>
      <c r="AV71" s="161" t="s">
        <v>104</v>
      </c>
      <c r="AW71" s="162"/>
      <c r="AX71" s="162"/>
      <c r="AY71" s="162"/>
      <c r="AZ71" s="162"/>
      <c r="BA71" s="162"/>
      <c r="BB71" s="162"/>
      <c r="BC71" s="162"/>
      <c r="BD71" s="162"/>
      <c r="BE71" s="162"/>
      <c r="BF71" s="162"/>
      <c r="BG71" s="162"/>
      <c r="BH71" s="162"/>
      <c r="BI71" s="162"/>
      <c r="BJ71" s="162"/>
      <c r="BK71" s="163"/>
      <c r="BL71" s="171"/>
      <c r="BM71" s="171"/>
      <c r="BN71" s="172"/>
      <c r="BO71" s="176"/>
      <c r="BP71" s="177"/>
      <c r="BQ71" s="177"/>
      <c r="BR71" s="177"/>
      <c r="BS71" s="178"/>
      <c r="BT71" s="18"/>
    </row>
  </sheetData>
  <sheetProtection sheet="1" objects="1" scenarios="1"/>
  <mergeCells count="500">
    <mergeCell ref="AB47:AI47"/>
    <mergeCell ref="AB48:AI48"/>
    <mergeCell ref="P42:U42"/>
    <mergeCell ref="P36:U36"/>
    <mergeCell ref="P43:U43"/>
    <mergeCell ref="V43:AA43"/>
    <mergeCell ref="J42:O42"/>
    <mergeCell ref="J43:O43"/>
    <mergeCell ref="AB42:AI42"/>
    <mergeCell ref="AB43:AI43"/>
    <mergeCell ref="AB44:AI44"/>
    <mergeCell ref="J32:O32"/>
    <mergeCell ref="J33:O33"/>
    <mergeCell ref="AB32:AI32"/>
    <mergeCell ref="AB33:AI33"/>
    <mergeCell ref="J35:O35"/>
    <mergeCell ref="AB35:AI35"/>
    <mergeCell ref="J36:O36"/>
    <mergeCell ref="J37:O37"/>
    <mergeCell ref="J38:O38"/>
    <mergeCell ref="J34:O34"/>
    <mergeCell ref="AB34:AI34"/>
    <mergeCell ref="AB36:AI36"/>
    <mergeCell ref="AB37:AI37"/>
    <mergeCell ref="AB38:AI38"/>
    <mergeCell ref="BB59:BD59"/>
    <mergeCell ref="BE59:BF59"/>
    <mergeCell ref="BH59:BJ59"/>
    <mergeCell ref="BK59:BL59"/>
    <mergeCell ref="BN59:BR59"/>
    <mergeCell ref="B61:BS61"/>
    <mergeCell ref="B60:BS60"/>
    <mergeCell ref="BB57:BD57"/>
    <mergeCell ref="BE57:BF57"/>
    <mergeCell ref="BH57:BJ57"/>
    <mergeCell ref="BK57:BL57"/>
    <mergeCell ref="BN57:BR57"/>
    <mergeCell ref="AV58:AX58"/>
    <mergeCell ref="AY58:AZ58"/>
    <mergeCell ref="BB58:BD58"/>
    <mergeCell ref="BE58:BF58"/>
    <mergeCell ref="BH58:BJ58"/>
    <mergeCell ref="BK58:BL58"/>
    <mergeCell ref="BN58:BR58"/>
    <mergeCell ref="AR57:AT57"/>
    <mergeCell ref="AB57:AI57"/>
    <mergeCell ref="B57:C57"/>
    <mergeCell ref="B58:C58"/>
    <mergeCell ref="B59:C59"/>
    <mergeCell ref="BB55:BD55"/>
    <mergeCell ref="BE55:BF55"/>
    <mergeCell ref="BH55:BJ55"/>
    <mergeCell ref="BK55:BL55"/>
    <mergeCell ref="BN55:BR55"/>
    <mergeCell ref="AV56:AX56"/>
    <mergeCell ref="AY56:AZ56"/>
    <mergeCell ref="BB56:BD56"/>
    <mergeCell ref="BE56:BF56"/>
    <mergeCell ref="BH56:BJ56"/>
    <mergeCell ref="BK56:BL56"/>
    <mergeCell ref="BN56:BR56"/>
    <mergeCell ref="BB53:BD53"/>
    <mergeCell ref="BE53:BF53"/>
    <mergeCell ref="BH53:BJ53"/>
    <mergeCell ref="BK53:BL53"/>
    <mergeCell ref="BN53:BR53"/>
    <mergeCell ref="AV54:AX54"/>
    <mergeCell ref="AY54:AZ54"/>
    <mergeCell ref="BB54:BD54"/>
    <mergeCell ref="BE54:BF54"/>
    <mergeCell ref="BH54:BJ54"/>
    <mergeCell ref="BK54:BL54"/>
    <mergeCell ref="BN54:BR54"/>
    <mergeCell ref="BB51:BD51"/>
    <mergeCell ref="BE51:BF51"/>
    <mergeCell ref="BH51:BJ51"/>
    <mergeCell ref="BK51:BL51"/>
    <mergeCell ref="BN51:BR51"/>
    <mergeCell ref="AV52:AX52"/>
    <mergeCell ref="AY52:AZ52"/>
    <mergeCell ref="BB52:BD52"/>
    <mergeCell ref="BE52:BF52"/>
    <mergeCell ref="BH52:BJ52"/>
    <mergeCell ref="BK52:BL52"/>
    <mergeCell ref="BN52:BR52"/>
    <mergeCell ref="AY49:AZ49"/>
    <mergeCell ref="BB49:BD49"/>
    <mergeCell ref="BE49:BF49"/>
    <mergeCell ref="BH49:BJ49"/>
    <mergeCell ref="BK49:BL49"/>
    <mergeCell ref="BN49:BR49"/>
    <mergeCell ref="AV50:AX50"/>
    <mergeCell ref="AY50:AZ50"/>
    <mergeCell ref="BB50:BD50"/>
    <mergeCell ref="BE50:BF50"/>
    <mergeCell ref="BH50:BJ50"/>
    <mergeCell ref="BK50:BL50"/>
    <mergeCell ref="BN50:BR50"/>
    <mergeCell ref="BE47:BF47"/>
    <mergeCell ref="BH47:BJ47"/>
    <mergeCell ref="BK47:BL47"/>
    <mergeCell ref="BN47:BR47"/>
    <mergeCell ref="AV48:AX48"/>
    <mergeCell ref="AY48:AZ48"/>
    <mergeCell ref="BB48:BD48"/>
    <mergeCell ref="BE48:BF48"/>
    <mergeCell ref="BH48:BJ48"/>
    <mergeCell ref="BK48:BL48"/>
    <mergeCell ref="BN48:BR48"/>
    <mergeCell ref="BE45:BF45"/>
    <mergeCell ref="BH45:BJ45"/>
    <mergeCell ref="BK45:BL45"/>
    <mergeCell ref="BN45:BR45"/>
    <mergeCell ref="AV46:AX46"/>
    <mergeCell ref="AY46:AZ46"/>
    <mergeCell ref="BB46:BD46"/>
    <mergeCell ref="BE46:BF46"/>
    <mergeCell ref="BH46:BJ46"/>
    <mergeCell ref="BK46:BL46"/>
    <mergeCell ref="BN46:BR46"/>
    <mergeCell ref="BK43:BL43"/>
    <mergeCell ref="BN43:BR43"/>
    <mergeCell ref="AV44:AX44"/>
    <mergeCell ref="AY44:AZ44"/>
    <mergeCell ref="BB44:BD44"/>
    <mergeCell ref="BE44:BF44"/>
    <mergeCell ref="BH44:BJ44"/>
    <mergeCell ref="BK44:BL44"/>
    <mergeCell ref="BN44:BR44"/>
    <mergeCell ref="AV43:AX43"/>
    <mergeCell ref="AY43:AZ43"/>
    <mergeCell ref="BB43:BD43"/>
    <mergeCell ref="BE43:BF43"/>
    <mergeCell ref="BH43:BJ43"/>
    <mergeCell ref="BN39:BR39"/>
    <mergeCell ref="BE41:BF41"/>
    <mergeCell ref="BH41:BJ41"/>
    <mergeCell ref="BK41:BL41"/>
    <mergeCell ref="BN41:BR41"/>
    <mergeCell ref="AV42:AX42"/>
    <mergeCell ref="AY42:AZ42"/>
    <mergeCell ref="BB42:BD42"/>
    <mergeCell ref="BE42:BF42"/>
    <mergeCell ref="BH42:BJ42"/>
    <mergeCell ref="BK42:BL42"/>
    <mergeCell ref="BN42:BR42"/>
    <mergeCell ref="BK40:BL40"/>
    <mergeCell ref="BH39:BJ39"/>
    <mergeCell ref="BK39:BL39"/>
    <mergeCell ref="AV59:AX59"/>
    <mergeCell ref="AY59:AZ59"/>
    <mergeCell ref="D57:I57"/>
    <mergeCell ref="P57:U57"/>
    <mergeCell ref="V57:AA57"/>
    <mergeCell ref="AJ57:AQ57"/>
    <mergeCell ref="AV36:AX36"/>
    <mergeCell ref="AY36:AZ36"/>
    <mergeCell ref="BB36:BD36"/>
    <mergeCell ref="AV37:AX37"/>
    <mergeCell ref="AY37:AZ37"/>
    <mergeCell ref="BB37:BD37"/>
    <mergeCell ref="AV38:AX38"/>
    <mergeCell ref="AY38:AZ38"/>
    <mergeCell ref="BB38:BD38"/>
    <mergeCell ref="AV41:AX41"/>
    <mergeCell ref="AY41:AZ41"/>
    <mergeCell ref="BB41:BD41"/>
    <mergeCell ref="AV45:AX45"/>
    <mergeCell ref="AY45:AZ45"/>
    <mergeCell ref="BB45:BD45"/>
    <mergeCell ref="AV47:AX47"/>
    <mergeCell ref="AY47:AZ47"/>
    <mergeCell ref="BB47:BD47"/>
    <mergeCell ref="D59:I59"/>
    <mergeCell ref="P59:U59"/>
    <mergeCell ref="V59:AA59"/>
    <mergeCell ref="AJ59:AQ59"/>
    <mergeCell ref="AR59:AT59"/>
    <mergeCell ref="D58:I58"/>
    <mergeCell ref="P58:U58"/>
    <mergeCell ref="V58:AA58"/>
    <mergeCell ref="AJ58:AQ58"/>
    <mergeCell ref="AR58:AT58"/>
    <mergeCell ref="AB58:AI58"/>
    <mergeCell ref="AB59:AI59"/>
    <mergeCell ref="J58:O58"/>
    <mergeCell ref="J59:O59"/>
    <mergeCell ref="D56:I56"/>
    <mergeCell ref="P56:U56"/>
    <mergeCell ref="V56:AA56"/>
    <mergeCell ref="AJ56:AQ56"/>
    <mergeCell ref="AR56:AT56"/>
    <mergeCell ref="AV57:AX57"/>
    <mergeCell ref="AY57:AZ57"/>
    <mergeCell ref="D55:I55"/>
    <mergeCell ref="P55:U55"/>
    <mergeCell ref="V55:AA55"/>
    <mergeCell ref="AJ55:AQ55"/>
    <mergeCell ref="AR55:AT55"/>
    <mergeCell ref="J55:O55"/>
    <mergeCell ref="J56:O56"/>
    <mergeCell ref="J57:O57"/>
    <mergeCell ref="AB55:AI55"/>
    <mergeCell ref="AB56:AI56"/>
    <mergeCell ref="D54:I54"/>
    <mergeCell ref="P54:U54"/>
    <mergeCell ref="V54:AA54"/>
    <mergeCell ref="AJ54:AQ54"/>
    <mergeCell ref="AR54:AT54"/>
    <mergeCell ref="AV55:AX55"/>
    <mergeCell ref="AY55:AZ55"/>
    <mergeCell ref="D53:I53"/>
    <mergeCell ref="P53:U53"/>
    <mergeCell ref="V53:AA53"/>
    <mergeCell ref="AJ53:AQ53"/>
    <mergeCell ref="AR53:AT53"/>
    <mergeCell ref="J53:O53"/>
    <mergeCell ref="J54:O54"/>
    <mergeCell ref="AB53:AI53"/>
    <mergeCell ref="AB54:AI54"/>
    <mergeCell ref="AJ52:AQ52"/>
    <mergeCell ref="AR52:AT52"/>
    <mergeCell ref="AV53:AX53"/>
    <mergeCell ref="AY53:AZ53"/>
    <mergeCell ref="D51:I51"/>
    <mergeCell ref="P51:U51"/>
    <mergeCell ref="V51:AA51"/>
    <mergeCell ref="AJ51:AQ51"/>
    <mergeCell ref="AR51:AT51"/>
    <mergeCell ref="AV51:AX51"/>
    <mergeCell ref="AY51:AZ51"/>
    <mergeCell ref="J51:O51"/>
    <mergeCell ref="J52:O52"/>
    <mergeCell ref="AB52:AI52"/>
    <mergeCell ref="V52:AA52"/>
    <mergeCell ref="AB51:AI51"/>
    <mergeCell ref="D52:I52"/>
    <mergeCell ref="P52:U52"/>
    <mergeCell ref="AJ44:AQ44"/>
    <mergeCell ref="J48:O48"/>
    <mergeCell ref="AJ50:AQ50"/>
    <mergeCell ref="AR50:AT50"/>
    <mergeCell ref="AV49:AX49"/>
    <mergeCell ref="D49:I49"/>
    <mergeCell ref="P49:U49"/>
    <mergeCell ref="V49:AA49"/>
    <mergeCell ref="AJ49:AQ49"/>
    <mergeCell ref="AR49:AT49"/>
    <mergeCell ref="J49:O49"/>
    <mergeCell ref="J50:O50"/>
    <mergeCell ref="V50:AA50"/>
    <mergeCell ref="P50:U50"/>
    <mergeCell ref="V48:AA48"/>
    <mergeCell ref="J44:O44"/>
    <mergeCell ref="J45:O45"/>
    <mergeCell ref="J46:O46"/>
    <mergeCell ref="J47:O47"/>
    <mergeCell ref="AB49:AI49"/>
    <mergeCell ref="AB50:AI50"/>
    <mergeCell ref="V44:AA44"/>
    <mergeCell ref="AB45:AI45"/>
    <mergeCell ref="AB46:AI46"/>
    <mergeCell ref="B33:C33"/>
    <mergeCell ref="D36:I36"/>
    <mergeCell ref="D37:I37"/>
    <mergeCell ref="P33:U33"/>
    <mergeCell ref="V33:AA33"/>
    <mergeCell ref="V34:AA34"/>
    <mergeCell ref="V35:AA35"/>
    <mergeCell ref="AR24:AU24"/>
    <mergeCell ref="AJ48:AQ48"/>
    <mergeCell ref="AR48:AT48"/>
    <mergeCell ref="AR44:AT44"/>
    <mergeCell ref="D47:I47"/>
    <mergeCell ref="P47:U47"/>
    <mergeCell ref="V47:AA47"/>
    <mergeCell ref="AJ47:AQ47"/>
    <mergeCell ref="AR47:AT47"/>
    <mergeCell ref="D46:I46"/>
    <mergeCell ref="P46:U46"/>
    <mergeCell ref="V46:AA46"/>
    <mergeCell ref="AJ46:AQ46"/>
    <mergeCell ref="AR46:AT46"/>
    <mergeCell ref="V45:AA45"/>
    <mergeCell ref="AJ45:AQ45"/>
    <mergeCell ref="AR45:AT45"/>
    <mergeCell ref="AV24:BS24"/>
    <mergeCell ref="AR27:AU28"/>
    <mergeCell ref="AR29:AU30"/>
    <mergeCell ref="AV29:BS29"/>
    <mergeCell ref="AV30:BS30"/>
    <mergeCell ref="AR39:AT39"/>
    <mergeCell ref="D39:I39"/>
    <mergeCell ref="BN35:BR35"/>
    <mergeCell ref="BE36:BF36"/>
    <mergeCell ref="BH36:BJ36"/>
    <mergeCell ref="BK36:BL36"/>
    <mergeCell ref="BN36:BR36"/>
    <mergeCell ref="BE37:BF37"/>
    <mergeCell ref="BH37:BJ37"/>
    <mergeCell ref="BK37:BL37"/>
    <mergeCell ref="BN37:BR37"/>
    <mergeCell ref="BE38:BF38"/>
    <mergeCell ref="BH38:BJ38"/>
    <mergeCell ref="BK38:BL38"/>
    <mergeCell ref="BN38:BR38"/>
    <mergeCell ref="AV39:AX39"/>
    <mergeCell ref="AY39:AZ39"/>
    <mergeCell ref="BB39:BD39"/>
    <mergeCell ref="H25:P25"/>
    <mergeCell ref="R25:U25"/>
    <mergeCell ref="V25:BS25"/>
    <mergeCell ref="H27:Q27"/>
    <mergeCell ref="T27:W27"/>
    <mergeCell ref="H28:Q28"/>
    <mergeCell ref="T28:W28"/>
    <mergeCell ref="G26:BS26"/>
    <mergeCell ref="Y27:AD27"/>
    <mergeCell ref="AE27:AQ27"/>
    <mergeCell ref="Y28:AD28"/>
    <mergeCell ref="AE28:AQ28"/>
    <mergeCell ref="B51:C51"/>
    <mergeCell ref="B52:C52"/>
    <mergeCell ref="D45:I45"/>
    <mergeCell ref="P45:U45"/>
    <mergeCell ref="D48:I48"/>
    <mergeCell ref="P48:U48"/>
    <mergeCell ref="D50:I50"/>
    <mergeCell ref="B44:C44"/>
    <mergeCell ref="B45:C45"/>
    <mergeCell ref="B46:C46"/>
    <mergeCell ref="B47:C47"/>
    <mergeCell ref="D44:I44"/>
    <mergeCell ref="P44:U44"/>
    <mergeCell ref="B48:C48"/>
    <mergeCell ref="B49:C49"/>
    <mergeCell ref="B50:C50"/>
    <mergeCell ref="B1:BS3"/>
    <mergeCell ref="B4:F7"/>
    <mergeCell ref="BG22:BI22"/>
    <mergeCell ref="BK22:BL22"/>
    <mergeCell ref="BN22:BO22"/>
    <mergeCell ref="B9:BS9"/>
    <mergeCell ref="B10:BS20"/>
    <mergeCell ref="P34:U34"/>
    <mergeCell ref="B27:F27"/>
    <mergeCell ref="B8:BS8"/>
    <mergeCell ref="AJ34:AQ34"/>
    <mergeCell ref="AR34:AT34"/>
    <mergeCell ref="B21:BS21"/>
    <mergeCell ref="B22:F22"/>
    <mergeCell ref="G22:AZ22"/>
    <mergeCell ref="BA22:BF22"/>
    <mergeCell ref="B31:BS31"/>
    <mergeCell ref="AV34:AX34"/>
    <mergeCell ref="AY34:AZ34"/>
    <mergeCell ref="BB34:BD34"/>
    <mergeCell ref="BE34:BF34"/>
    <mergeCell ref="BH34:BJ34"/>
    <mergeCell ref="BK34:BL34"/>
    <mergeCell ref="BN34:BR34"/>
    <mergeCell ref="AV23:BS23"/>
    <mergeCell ref="G4:BS7"/>
    <mergeCell ref="B32:C32"/>
    <mergeCell ref="B34:C34"/>
    <mergeCell ref="D34:I34"/>
    <mergeCell ref="P35:U35"/>
    <mergeCell ref="AV32:BM32"/>
    <mergeCell ref="AV33:BA33"/>
    <mergeCell ref="BB33:BG33"/>
    <mergeCell ref="BH33:BM33"/>
    <mergeCell ref="BN32:BS33"/>
    <mergeCell ref="AV35:AX35"/>
    <mergeCell ref="AY35:AZ35"/>
    <mergeCell ref="BB35:BD35"/>
    <mergeCell ref="B24:F24"/>
    <mergeCell ref="B23:F23"/>
    <mergeCell ref="AR23:AU23"/>
    <mergeCell ref="AJ35:AQ35"/>
    <mergeCell ref="G23:AQ23"/>
    <mergeCell ref="G24:AQ24"/>
    <mergeCell ref="AV27:BF28"/>
    <mergeCell ref="BG27:BH28"/>
    <mergeCell ref="BI27:BS28"/>
    <mergeCell ref="B35:C35"/>
    <mergeCell ref="AQ71:AU71"/>
    <mergeCell ref="AV71:BK71"/>
    <mergeCell ref="AQ70:AY70"/>
    <mergeCell ref="AZ70:BK70"/>
    <mergeCell ref="BL70:BN71"/>
    <mergeCell ref="BO70:BS71"/>
    <mergeCell ref="BF65:BS65"/>
    <mergeCell ref="B71:AP71"/>
    <mergeCell ref="B70:AP70"/>
    <mergeCell ref="BF67:BS67"/>
    <mergeCell ref="B65:E66"/>
    <mergeCell ref="B69:BE69"/>
    <mergeCell ref="B67:E68"/>
    <mergeCell ref="BR68:BS68"/>
    <mergeCell ref="BF68:BQ68"/>
    <mergeCell ref="BD68:BE68"/>
    <mergeCell ref="BR69:BS69"/>
    <mergeCell ref="BF69:BQ69"/>
    <mergeCell ref="BR66:BS66"/>
    <mergeCell ref="BF66:BQ66"/>
    <mergeCell ref="BD66:BE66"/>
    <mergeCell ref="AW65:BE65"/>
    <mergeCell ref="AW66:BC66"/>
    <mergeCell ref="V65:AM65"/>
    <mergeCell ref="AL66:AM66"/>
    <mergeCell ref="V66:AK66"/>
    <mergeCell ref="AN65:AV65"/>
    <mergeCell ref="AU66:AV66"/>
    <mergeCell ref="B28:F28"/>
    <mergeCell ref="B25:F26"/>
    <mergeCell ref="AJ32:AQ32"/>
    <mergeCell ref="D32:I32"/>
    <mergeCell ref="D38:I38"/>
    <mergeCell ref="AR36:AT36"/>
    <mergeCell ref="P32:U32"/>
    <mergeCell ref="V32:AA32"/>
    <mergeCell ref="B63:BS64"/>
    <mergeCell ref="B39:C39"/>
    <mergeCell ref="B29:F30"/>
    <mergeCell ref="D33:I33"/>
    <mergeCell ref="AJ33:AQ33"/>
    <mergeCell ref="B53:C53"/>
    <mergeCell ref="B54:C54"/>
    <mergeCell ref="P37:U37"/>
    <mergeCell ref="V39:AA39"/>
    <mergeCell ref="V37:AA37"/>
    <mergeCell ref="V38:AA38"/>
    <mergeCell ref="B36:C36"/>
    <mergeCell ref="D35:I35"/>
    <mergeCell ref="AR35:AT35"/>
    <mergeCell ref="BE39:BF39"/>
    <mergeCell ref="B41:C41"/>
    <mergeCell ref="D41:I41"/>
    <mergeCell ref="P41:U41"/>
    <mergeCell ref="V41:AA41"/>
    <mergeCell ref="AJ41:AQ41"/>
    <mergeCell ref="AR41:AT41"/>
    <mergeCell ref="AV40:AX40"/>
    <mergeCell ref="AY40:AZ40"/>
    <mergeCell ref="BE40:BF40"/>
    <mergeCell ref="B38:C38"/>
    <mergeCell ref="AB39:AI39"/>
    <mergeCell ref="AB40:AI40"/>
    <mergeCell ref="AB41:AI41"/>
    <mergeCell ref="J39:O39"/>
    <mergeCell ref="J40:O40"/>
    <mergeCell ref="J41:O41"/>
    <mergeCell ref="AJ43:AQ43"/>
    <mergeCell ref="AR43:AT43"/>
    <mergeCell ref="B55:C55"/>
    <mergeCell ref="B56:C56"/>
    <mergeCell ref="BH35:BJ35"/>
    <mergeCell ref="BK35:BL35"/>
    <mergeCell ref="BB40:BD40"/>
    <mergeCell ref="B40:C40"/>
    <mergeCell ref="D40:I40"/>
    <mergeCell ref="P40:U40"/>
    <mergeCell ref="V40:AA40"/>
    <mergeCell ref="AJ40:AQ40"/>
    <mergeCell ref="AR40:AT40"/>
    <mergeCell ref="BH40:BJ40"/>
    <mergeCell ref="AJ37:AQ37"/>
    <mergeCell ref="AJ38:AQ38"/>
    <mergeCell ref="AR37:AT37"/>
    <mergeCell ref="AR38:AT38"/>
    <mergeCell ref="P38:U38"/>
    <mergeCell ref="P39:U39"/>
    <mergeCell ref="AJ39:AQ39"/>
    <mergeCell ref="B37:C37"/>
    <mergeCell ref="AJ36:AQ36"/>
    <mergeCell ref="V36:AA36"/>
    <mergeCell ref="F67:BE67"/>
    <mergeCell ref="AO68:BC68"/>
    <mergeCell ref="AL68:AM68"/>
    <mergeCell ref="V68:AK68"/>
    <mergeCell ref="S68:T68"/>
    <mergeCell ref="F68:R68"/>
    <mergeCell ref="G29:R30"/>
    <mergeCell ref="S29:X30"/>
    <mergeCell ref="Y29:AQ30"/>
    <mergeCell ref="AR32:AU33"/>
    <mergeCell ref="AN66:AT66"/>
    <mergeCell ref="F66:R66"/>
    <mergeCell ref="F65:U65"/>
    <mergeCell ref="S66:U66"/>
    <mergeCell ref="BE35:BF35"/>
    <mergeCell ref="B62:BS62"/>
    <mergeCell ref="BN40:BR40"/>
    <mergeCell ref="B42:C42"/>
    <mergeCell ref="D42:I42"/>
    <mergeCell ref="V42:AA42"/>
    <mergeCell ref="AJ42:AQ42"/>
    <mergeCell ref="AR42:AT42"/>
    <mergeCell ref="B43:C43"/>
    <mergeCell ref="D43:I43"/>
  </mergeCells>
  <phoneticPr fontId="3"/>
  <dataValidations count="2">
    <dataValidation type="list" allowBlank="1" showInputMessage="1" showErrorMessage="1" sqref="AV30" xr:uid="{21690F53-363A-4F3B-9232-F700591C57F2}">
      <formula1>"福利厚生,企業内斡旋,従業員個人利用,その他"</formula1>
    </dataValidation>
    <dataValidation type="list" allowBlank="1" showInputMessage="1" showErrorMessage="1" sqref="AJ34:AQ59" xr:uid="{4AFEEC34-31E4-4650-92EE-DC4D945E3906}">
      <formula1>"AA席,A席,B席,C席,D席,グランドチケット,車いす席"</formula1>
    </dataValidation>
  </dataValidations>
  <hyperlinks>
    <hyperlink ref="AV71" r:id="rId1" xr:uid="{BB1E05EF-EAEA-46A6-AC66-70672C90DC6B}"/>
    <hyperlink ref="AV71:BK71" r:id="rId2" display="aichinagoya2026-localsales@pia.co.jp" xr:uid="{91E77A6D-71A1-4EBB-9628-DF5FDBD76179}"/>
  </hyperlinks>
  <printOptions horizontalCentered="1" verticalCentered="1"/>
  <pageMargins left="3.937007874015748E-2" right="3.937007874015748E-2" top="0.15748031496062992" bottom="0.15748031496062992" header="0" footer="0"/>
  <pageSetup paperSize="9" scale="53" orientation="landscape" horizontalDpi="300" verticalDpi="300" r:id="rId3"/>
  <headerFooter alignWithMargins="0"/>
  <rowBreaks count="1" manualBreakCount="1">
    <brk id="62" min="1"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0A3C-5F74-4C5C-A5EE-1D4271F323C8}">
  <dimension ref="A3:Q653"/>
  <sheetViews>
    <sheetView zoomScale="80" zoomScaleNormal="90" workbookViewId="0">
      <pane xSplit="7" ySplit="3" topLeftCell="H448" activePane="bottomRight" state="frozen"/>
      <selection pane="topRight" activeCell="G1" sqref="G1"/>
      <selection pane="bottomLeft" activeCell="A4" sqref="A4"/>
      <selection pane="bottomRight" activeCell="E466" sqref="E466"/>
    </sheetView>
  </sheetViews>
  <sheetFormatPr defaultColWidth="7.453125" defaultRowHeight="14.25" customHeight="1"/>
  <cols>
    <col min="1" max="1" width="9.08984375" style="26" customWidth="1"/>
    <col min="2" max="2" width="7.453125" style="26" customWidth="1"/>
    <col min="3" max="3" width="14.453125" style="27" customWidth="1"/>
    <col min="4" max="4" width="17" style="26" customWidth="1"/>
    <col min="5" max="5" width="37.453125" style="26" customWidth="1"/>
    <col min="6" max="7" width="11.6328125" style="26" customWidth="1"/>
    <col min="8" max="16" width="9.453125" style="26" customWidth="1"/>
    <col min="17" max="16384" width="7.453125" style="26"/>
  </cols>
  <sheetData>
    <row r="3" spans="1:16" ht="23">
      <c r="B3" s="68" t="s">
        <v>105</v>
      </c>
      <c r="C3" s="66" t="s">
        <v>31</v>
      </c>
      <c r="D3" s="66" t="s">
        <v>106</v>
      </c>
      <c r="E3" s="67" t="s">
        <v>35</v>
      </c>
      <c r="F3" s="66" t="s">
        <v>107</v>
      </c>
      <c r="G3" s="66" t="s">
        <v>108</v>
      </c>
      <c r="H3" s="66" t="s">
        <v>109</v>
      </c>
      <c r="I3" s="66" t="s">
        <v>110</v>
      </c>
      <c r="J3" s="66" t="s">
        <v>111</v>
      </c>
      <c r="K3" s="66" t="s">
        <v>112</v>
      </c>
      <c r="L3" s="66" t="s">
        <v>113</v>
      </c>
      <c r="M3" s="66" t="s">
        <v>114</v>
      </c>
      <c r="N3" s="66" t="s">
        <v>115</v>
      </c>
      <c r="O3" s="66" t="s">
        <v>116</v>
      </c>
      <c r="P3" s="66" t="s">
        <v>117</v>
      </c>
    </row>
    <row r="4" spans="1:16" ht="14">
      <c r="A4" s="26" t="s">
        <v>118</v>
      </c>
      <c r="B4" s="64">
        <v>1</v>
      </c>
      <c r="C4" s="35" t="s">
        <v>119</v>
      </c>
      <c r="D4" s="33" t="s">
        <v>120</v>
      </c>
      <c r="E4" s="33" t="s">
        <v>121</v>
      </c>
      <c r="F4" s="43" t="s">
        <v>122</v>
      </c>
      <c r="G4" s="44">
        <v>0.75</v>
      </c>
      <c r="H4" s="43"/>
      <c r="I4" s="41">
        <v>60000</v>
      </c>
      <c r="J4" s="41">
        <v>30000</v>
      </c>
      <c r="K4" s="54" t="s">
        <v>123</v>
      </c>
      <c r="L4" s="54" t="s">
        <v>123</v>
      </c>
      <c r="M4" s="41"/>
      <c r="N4" s="41">
        <v>7500</v>
      </c>
      <c r="O4" s="48" t="s">
        <v>123</v>
      </c>
      <c r="P4" s="48" t="s">
        <v>123</v>
      </c>
    </row>
    <row r="5" spans="1:16" ht="14">
      <c r="B5" s="64">
        <v>2</v>
      </c>
      <c r="C5" s="35" t="s">
        <v>124</v>
      </c>
      <c r="D5" s="33" t="s">
        <v>125</v>
      </c>
      <c r="E5" s="33" t="s">
        <v>121</v>
      </c>
      <c r="F5" s="43" t="s">
        <v>126</v>
      </c>
      <c r="G5" s="44">
        <v>0.75</v>
      </c>
      <c r="H5" s="43"/>
      <c r="I5" s="41">
        <v>40000</v>
      </c>
      <c r="J5" s="41">
        <v>20000</v>
      </c>
      <c r="K5" s="41">
        <v>10000</v>
      </c>
      <c r="L5" s="41">
        <v>5000</v>
      </c>
      <c r="M5" s="41"/>
      <c r="N5" s="41">
        <v>5000</v>
      </c>
      <c r="O5" s="50">
        <v>2500</v>
      </c>
      <c r="P5" s="50">
        <v>4700</v>
      </c>
    </row>
    <row r="6" spans="1:16" ht="14">
      <c r="B6" s="64">
        <v>3</v>
      </c>
      <c r="C6" s="35" t="s">
        <v>127</v>
      </c>
      <c r="D6" s="33" t="s">
        <v>128</v>
      </c>
      <c r="E6" s="33" t="s">
        <v>129</v>
      </c>
      <c r="F6" s="43" t="s">
        <v>130</v>
      </c>
      <c r="G6" s="44">
        <v>0.41666666666666669</v>
      </c>
      <c r="H6" s="43"/>
      <c r="I6" s="41">
        <v>7000</v>
      </c>
      <c r="J6" s="41">
        <v>3500</v>
      </c>
      <c r="K6" s="41"/>
      <c r="L6" s="41"/>
      <c r="M6" s="41"/>
      <c r="N6" s="41">
        <v>3500</v>
      </c>
      <c r="O6" s="50">
        <v>2000</v>
      </c>
      <c r="P6" s="50">
        <v>3200</v>
      </c>
    </row>
    <row r="7" spans="1:16" ht="14">
      <c r="B7" s="64">
        <v>4</v>
      </c>
      <c r="C7" s="35" t="s">
        <v>131</v>
      </c>
      <c r="D7" s="33" t="s">
        <v>128</v>
      </c>
      <c r="E7" s="33" t="s">
        <v>129</v>
      </c>
      <c r="F7" s="43" t="s">
        <v>130</v>
      </c>
      <c r="G7" s="44">
        <v>0.70833333333333337</v>
      </c>
      <c r="H7" s="54" t="s">
        <v>123</v>
      </c>
      <c r="I7" s="41">
        <v>14000</v>
      </c>
      <c r="J7" s="41">
        <v>7000</v>
      </c>
      <c r="K7" s="41"/>
      <c r="L7" s="41"/>
      <c r="M7" s="41"/>
      <c r="N7" s="41">
        <v>7000</v>
      </c>
      <c r="O7" s="50">
        <v>3500</v>
      </c>
      <c r="P7" s="50">
        <v>6700</v>
      </c>
    </row>
    <row r="8" spans="1:16" ht="14">
      <c r="B8" s="64">
        <v>5</v>
      </c>
      <c r="C8" s="35" t="s">
        <v>132</v>
      </c>
      <c r="D8" s="33" t="s">
        <v>128</v>
      </c>
      <c r="E8" s="33" t="s">
        <v>129</v>
      </c>
      <c r="F8" s="43" t="s">
        <v>133</v>
      </c>
      <c r="G8" s="44">
        <v>0.41666666666666669</v>
      </c>
      <c r="H8" s="43"/>
      <c r="I8" s="41">
        <v>7000</v>
      </c>
      <c r="J8" s="41">
        <v>3500</v>
      </c>
      <c r="K8" s="41"/>
      <c r="L8" s="41"/>
      <c r="M8" s="41"/>
      <c r="N8" s="41">
        <v>3500</v>
      </c>
      <c r="O8" s="50">
        <v>2000</v>
      </c>
      <c r="P8" s="50">
        <v>3200</v>
      </c>
    </row>
    <row r="9" spans="1:16" ht="14">
      <c r="B9" s="64">
        <v>6</v>
      </c>
      <c r="C9" s="35" t="s">
        <v>134</v>
      </c>
      <c r="D9" s="33" t="s">
        <v>128</v>
      </c>
      <c r="E9" s="33" t="s">
        <v>129</v>
      </c>
      <c r="F9" s="43" t="s">
        <v>133</v>
      </c>
      <c r="G9" s="44">
        <v>0.70833333333333337</v>
      </c>
      <c r="H9" s="54" t="s">
        <v>123</v>
      </c>
      <c r="I9" s="41">
        <v>14000</v>
      </c>
      <c r="J9" s="41">
        <v>7000</v>
      </c>
      <c r="K9" s="41"/>
      <c r="L9" s="41"/>
      <c r="M9" s="41"/>
      <c r="N9" s="41">
        <v>7000</v>
      </c>
      <c r="O9" s="50">
        <v>3500</v>
      </c>
      <c r="P9" s="50">
        <v>6700</v>
      </c>
    </row>
    <row r="10" spans="1:16" ht="14">
      <c r="B10" s="64">
        <v>7</v>
      </c>
      <c r="C10" s="35" t="s">
        <v>135</v>
      </c>
      <c r="D10" s="33" t="s">
        <v>128</v>
      </c>
      <c r="E10" s="33" t="s">
        <v>129</v>
      </c>
      <c r="F10" s="43" t="s">
        <v>136</v>
      </c>
      <c r="G10" s="44">
        <v>0.41666666666666669</v>
      </c>
      <c r="H10" s="43"/>
      <c r="I10" s="41">
        <v>7000</v>
      </c>
      <c r="J10" s="41">
        <v>3500</v>
      </c>
      <c r="K10" s="41"/>
      <c r="L10" s="41"/>
      <c r="M10" s="41"/>
      <c r="N10" s="41">
        <v>3500</v>
      </c>
      <c r="O10" s="50">
        <v>2000</v>
      </c>
      <c r="P10" s="50">
        <v>3200</v>
      </c>
    </row>
    <row r="11" spans="1:16" ht="14">
      <c r="B11" s="64">
        <v>8</v>
      </c>
      <c r="C11" s="35" t="s">
        <v>137</v>
      </c>
      <c r="D11" s="33" t="s">
        <v>128</v>
      </c>
      <c r="E11" s="33" t="s">
        <v>129</v>
      </c>
      <c r="F11" s="43" t="s">
        <v>136</v>
      </c>
      <c r="G11" s="44">
        <v>0.70833333333333337</v>
      </c>
      <c r="H11" s="54" t="s">
        <v>123</v>
      </c>
      <c r="I11" s="41">
        <v>14000</v>
      </c>
      <c r="J11" s="41">
        <v>7000</v>
      </c>
      <c r="K11" s="41"/>
      <c r="L11" s="41"/>
      <c r="M11" s="41"/>
      <c r="N11" s="41">
        <v>7000</v>
      </c>
      <c r="O11" s="50">
        <v>3500</v>
      </c>
      <c r="P11" s="50">
        <v>6700</v>
      </c>
    </row>
    <row r="12" spans="1:16" ht="14">
      <c r="B12" s="64">
        <v>9</v>
      </c>
      <c r="C12" s="35" t="s">
        <v>138</v>
      </c>
      <c r="D12" s="33" t="s">
        <v>128</v>
      </c>
      <c r="E12" s="33" t="s">
        <v>129</v>
      </c>
      <c r="F12" s="43" t="s">
        <v>139</v>
      </c>
      <c r="G12" s="44">
        <v>0.41666666666666669</v>
      </c>
      <c r="H12" s="43"/>
      <c r="I12" s="41">
        <v>7000</v>
      </c>
      <c r="J12" s="41">
        <v>3500</v>
      </c>
      <c r="K12" s="41"/>
      <c r="L12" s="41"/>
      <c r="M12" s="41"/>
      <c r="N12" s="41">
        <v>3500</v>
      </c>
      <c r="O12" s="50">
        <v>2000</v>
      </c>
      <c r="P12" s="50">
        <v>3200</v>
      </c>
    </row>
    <row r="13" spans="1:16" ht="14">
      <c r="B13" s="64">
        <v>10</v>
      </c>
      <c r="C13" s="35" t="s">
        <v>140</v>
      </c>
      <c r="D13" s="33" t="s">
        <v>128</v>
      </c>
      <c r="E13" s="33" t="s">
        <v>129</v>
      </c>
      <c r="F13" s="43" t="s">
        <v>139</v>
      </c>
      <c r="G13" s="44">
        <v>0.70833333333333337</v>
      </c>
      <c r="H13" s="54" t="s">
        <v>123</v>
      </c>
      <c r="I13" s="41">
        <v>14000</v>
      </c>
      <c r="J13" s="41">
        <v>7000</v>
      </c>
      <c r="K13" s="41"/>
      <c r="L13" s="41"/>
      <c r="M13" s="41"/>
      <c r="N13" s="41">
        <v>7000</v>
      </c>
      <c r="O13" s="50">
        <v>3500</v>
      </c>
      <c r="P13" s="50">
        <v>6700</v>
      </c>
    </row>
    <row r="14" spans="1:16" ht="14">
      <c r="B14" s="64">
        <v>11</v>
      </c>
      <c r="C14" s="35" t="s">
        <v>141</v>
      </c>
      <c r="D14" s="33" t="s">
        <v>128</v>
      </c>
      <c r="E14" s="33" t="s">
        <v>129</v>
      </c>
      <c r="F14" s="43" t="s">
        <v>142</v>
      </c>
      <c r="G14" s="44">
        <v>0.41666666666666669</v>
      </c>
      <c r="H14" s="43"/>
      <c r="I14" s="41">
        <v>7000</v>
      </c>
      <c r="J14" s="41">
        <v>3500</v>
      </c>
      <c r="K14" s="41"/>
      <c r="L14" s="41"/>
      <c r="M14" s="41"/>
      <c r="N14" s="41">
        <v>3500</v>
      </c>
      <c r="O14" s="50">
        <v>2000</v>
      </c>
      <c r="P14" s="50">
        <v>3200</v>
      </c>
    </row>
    <row r="15" spans="1:16" ht="14">
      <c r="B15" s="64">
        <v>12</v>
      </c>
      <c r="C15" s="35" t="s">
        <v>143</v>
      </c>
      <c r="D15" s="33" t="s">
        <v>128</v>
      </c>
      <c r="E15" s="33" t="s">
        <v>129</v>
      </c>
      <c r="F15" s="43" t="s">
        <v>142</v>
      </c>
      <c r="G15" s="44">
        <v>0.70833333333333337</v>
      </c>
      <c r="H15" s="54" t="s">
        <v>123</v>
      </c>
      <c r="I15" s="41">
        <v>14000</v>
      </c>
      <c r="J15" s="41">
        <v>7000</v>
      </c>
      <c r="K15" s="41"/>
      <c r="L15" s="41"/>
      <c r="M15" s="41"/>
      <c r="N15" s="41">
        <v>7000</v>
      </c>
      <c r="O15" s="50">
        <v>3500</v>
      </c>
      <c r="P15" s="50">
        <v>6700</v>
      </c>
    </row>
    <row r="16" spans="1:16" ht="14">
      <c r="B16" s="64">
        <v>13</v>
      </c>
      <c r="C16" s="35" t="s">
        <v>144</v>
      </c>
      <c r="D16" s="33" t="s">
        <v>128</v>
      </c>
      <c r="E16" s="33" t="s">
        <v>129</v>
      </c>
      <c r="F16" s="43" t="s">
        <v>145</v>
      </c>
      <c r="G16" s="44">
        <v>0.41666666666666669</v>
      </c>
      <c r="H16" s="43"/>
      <c r="I16" s="41">
        <v>7000</v>
      </c>
      <c r="J16" s="41">
        <v>3500</v>
      </c>
      <c r="K16" s="41"/>
      <c r="L16" s="41"/>
      <c r="M16" s="41"/>
      <c r="N16" s="41">
        <v>3500</v>
      </c>
      <c r="O16" s="50">
        <v>2000</v>
      </c>
      <c r="P16" s="50">
        <v>3200</v>
      </c>
    </row>
    <row r="17" spans="2:16" ht="14">
      <c r="B17" s="64">
        <v>14</v>
      </c>
      <c r="C17" s="35" t="s">
        <v>146</v>
      </c>
      <c r="D17" s="33" t="s">
        <v>128</v>
      </c>
      <c r="E17" s="33" t="s">
        <v>129</v>
      </c>
      <c r="F17" s="43" t="s">
        <v>145</v>
      </c>
      <c r="G17" s="44">
        <v>0.70833333333333337</v>
      </c>
      <c r="H17" s="54" t="s">
        <v>123</v>
      </c>
      <c r="I17" s="41">
        <v>14000</v>
      </c>
      <c r="J17" s="41">
        <v>7000</v>
      </c>
      <c r="K17" s="41"/>
      <c r="L17" s="41"/>
      <c r="M17" s="41"/>
      <c r="N17" s="41">
        <v>7000</v>
      </c>
      <c r="O17" s="50">
        <v>3500</v>
      </c>
      <c r="P17" s="50">
        <v>6700</v>
      </c>
    </row>
    <row r="18" spans="2:16" ht="14">
      <c r="B18" s="64">
        <v>15</v>
      </c>
      <c r="C18" s="35" t="s">
        <v>147</v>
      </c>
      <c r="D18" s="33" t="s">
        <v>148</v>
      </c>
      <c r="E18" s="33" t="s">
        <v>129</v>
      </c>
      <c r="F18" s="43" t="s">
        <v>149</v>
      </c>
      <c r="G18" s="44">
        <v>0.41666666666666669</v>
      </c>
      <c r="H18" s="43"/>
      <c r="I18" s="41">
        <v>6000</v>
      </c>
      <c r="J18" s="41">
        <v>3000</v>
      </c>
      <c r="K18" s="41"/>
      <c r="L18" s="41"/>
      <c r="M18" s="41"/>
      <c r="N18" s="41">
        <v>3000</v>
      </c>
      <c r="O18" s="50">
        <v>1500</v>
      </c>
      <c r="P18" s="50">
        <v>2700</v>
      </c>
    </row>
    <row r="19" spans="2:16" ht="14">
      <c r="B19" s="64">
        <v>16</v>
      </c>
      <c r="C19" s="35" t="s">
        <v>150</v>
      </c>
      <c r="D19" s="33" t="s">
        <v>148</v>
      </c>
      <c r="E19" s="33" t="s">
        <v>129</v>
      </c>
      <c r="F19" s="43" t="s">
        <v>151</v>
      </c>
      <c r="G19" s="44">
        <v>0.41666666666666669</v>
      </c>
      <c r="H19" s="43"/>
      <c r="I19" s="41">
        <v>6000</v>
      </c>
      <c r="J19" s="41">
        <v>3000</v>
      </c>
      <c r="K19" s="41"/>
      <c r="L19" s="41"/>
      <c r="M19" s="41"/>
      <c r="N19" s="41">
        <v>3000</v>
      </c>
      <c r="O19" s="50">
        <v>1500</v>
      </c>
      <c r="P19" s="50">
        <v>2700</v>
      </c>
    </row>
    <row r="20" spans="2:16" ht="14">
      <c r="B20" s="64">
        <v>17</v>
      </c>
      <c r="C20" s="35" t="s">
        <v>152</v>
      </c>
      <c r="D20" s="33" t="s">
        <v>148</v>
      </c>
      <c r="E20" s="33" t="s">
        <v>129</v>
      </c>
      <c r="F20" s="43" t="s">
        <v>153</v>
      </c>
      <c r="G20" s="44">
        <v>0.41666666666666669</v>
      </c>
      <c r="H20" s="43"/>
      <c r="I20" s="41">
        <v>6000</v>
      </c>
      <c r="J20" s="41">
        <v>3000</v>
      </c>
      <c r="K20" s="41"/>
      <c r="L20" s="41"/>
      <c r="M20" s="41"/>
      <c r="N20" s="41">
        <v>3000</v>
      </c>
      <c r="O20" s="50">
        <v>1500</v>
      </c>
      <c r="P20" s="50">
        <v>2700</v>
      </c>
    </row>
    <row r="21" spans="2:16" ht="14">
      <c r="B21" s="64">
        <v>18</v>
      </c>
      <c r="C21" s="35" t="s">
        <v>154</v>
      </c>
      <c r="D21" s="33" t="s">
        <v>148</v>
      </c>
      <c r="E21" s="33" t="s">
        <v>129</v>
      </c>
      <c r="F21" s="43" t="s">
        <v>155</v>
      </c>
      <c r="G21" s="44">
        <v>0.41666666666666669</v>
      </c>
      <c r="H21" s="43"/>
      <c r="I21" s="41">
        <v>6000</v>
      </c>
      <c r="J21" s="41">
        <v>3000</v>
      </c>
      <c r="K21" s="41"/>
      <c r="L21" s="41"/>
      <c r="M21" s="41"/>
      <c r="N21" s="41">
        <v>3000</v>
      </c>
      <c r="O21" s="50">
        <v>1500</v>
      </c>
      <c r="P21" s="50">
        <v>2700</v>
      </c>
    </row>
    <row r="22" spans="2:16" ht="14">
      <c r="B22" s="64">
        <v>19</v>
      </c>
      <c r="C22" s="35" t="s">
        <v>156</v>
      </c>
      <c r="D22" s="33" t="s">
        <v>148</v>
      </c>
      <c r="E22" s="33" t="s">
        <v>129</v>
      </c>
      <c r="F22" s="43" t="s">
        <v>157</v>
      </c>
      <c r="G22" s="44">
        <v>0.41666666666666669</v>
      </c>
      <c r="H22" s="43"/>
      <c r="I22" s="41">
        <v>6000</v>
      </c>
      <c r="J22" s="41">
        <v>3000</v>
      </c>
      <c r="K22" s="41"/>
      <c r="L22" s="41"/>
      <c r="M22" s="41"/>
      <c r="N22" s="41">
        <v>3000</v>
      </c>
      <c r="O22" s="50">
        <v>1500</v>
      </c>
      <c r="P22" s="50">
        <v>2700</v>
      </c>
    </row>
    <row r="23" spans="2:16" ht="14">
      <c r="B23" s="64">
        <v>20</v>
      </c>
      <c r="C23" s="35" t="s">
        <v>158</v>
      </c>
      <c r="D23" s="33" t="s">
        <v>159</v>
      </c>
      <c r="E23" s="33" t="s">
        <v>160</v>
      </c>
      <c r="F23" s="52" t="s">
        <v>161</v>
      </c>
      <c r="G23" s="51">
        <v>0.60416666666666663</v>
      </c>
      <c r="H23" s="31"/>
      <c r="I23" s="54" t="s">
        <v>123</v>
      </c>
      <c r="J23" s="54" t="s">
        <v>123</v>
      </c>
      <c r="K23" s="30"/>
      <c r="L23" s="30"/>
      <c r="M23" s="30"/>
      <c r="N23" s="30">
        <v>2500</v>
      </c>
      <c r="O23" s="48" t="s">
        <v>123</v>
      </c>
      <c r="P23" s="48" t="s">
        <v>123</v>
      </c>
    </row>
    <row r="24" spans="2:16" ht="14">
      <c r="B24" s="64">
        <v>21</v>
      </c>
      <c r="C24" s="35" t="s">
        <v>162</v>
      </c>
      <c r="D24" s="33" t="s">
        <v>159</v>
      </c>
      <c r="E24" s="33" t="s">
        <v>160</v>
      </c>
      <c r="F24" s="52" t="s">
        <v>163</v>
      </c>
      <c r="G24" s="51">
        <v>0.60416666666666663</v>
      </c>
      <c r="H24" s="31"/>
      <c r="I24" s="30">
        <v>5000</v>
      </c>
      <c r="J24" s="30">
        <v>2500</v>
      </c>
      <c r="K24" s="30"/>
      <c r="L24" s="30"/>
      <c r="M24" s="30"/>
      <c r="N24" s="30">
        <v>2500</v>
      </c>
      <c r="O24" s="45">
        <v>1500</v>
      </c>
      <c r="P24" s="45">
        <v>2200</v>
      </c>
    </row>
    <row r="25" spans="2:16" ht="14">
      <c r="B25" s="64">
        <v>22</v>
      </c>
      <c r="C25" s="35" t="s">
        <v>164</v>
      </c>
      <c r="D25" s="33" t="s">
        <v>159</v>
      </c>
      <c r="E25" s="33" t="s">
        <v>160</v>
      </c>
      <c r="F25" s="52" t="s">
        <v>165</v>
      </c>
      <c r="G25" s="51">
        <v>0.60416666666666663</v>
      </c>
      <c r="H25" s="31"/>
      <c r="I25" s="30">
        <v>5000</v>
      </c>
      <c r="J25" s="30">
        <v>2500</v>
      </c>
      <c r="K25" s="30"/>
      <c r="L25" s="30"/>
      <c r="M25" s="30"/>
      <c r="N25" s="30">
        <v>2500</v>
      </c>
      <c r="O25" s="45">
        <v>1500</v>
      </c>
      <c r="P25" s="45">
        <v>2200</v>
      </c>
    </row>
    <row r="26" spans="2:16" ht="14">
      <c r="B26" s="64">
        <v>23</v>
      </c>
      <c r="C26" s="35" t="s">
        <v>166</v>
      </c>
      <c r="D26" s="33" t="s">
        <v>159</v>
      </c>
      <c r="E26" s="33" t="s">
        <v>160</v>
      </c>
      <c r="F26" s="52" t="s">
        <v>167</v>
      </c>
      <c r="G26" s="51">
        <v>0.60416666666666663</v>
      </c>
      <c r="H26" s="31"/>
      <c r="I26" s="30">
        <v>5000</v>
      </c>
      <c r="J26" s="30">
        <v>2500</v>
      </c>
      <c r="K26" s="30"/>
      <c r="L26" s="30"/>
      <c r="M26" s="30"/>
      <c r="N26" s="30">
        <v>2500</v>
      </c>
      <c r="O26" s="45">
        <v>1500</v>
      </c>
      <c r="P26" s="45">
        <v>2200</v>
      </c>
    </row>
    <row r="27" spans="2:16" ht="14">
      <c r="B27" s="64">
        <v>24</v>
      </c>
      <c r="C27" s="35" t="s">
        <v>168</v>
      </c>
      <c r="D27" s="33" t="s">
        <v>159</v>
      </c>
      <c r="E27" s="33" t="s">
        <v>160</v>
      </c>
      <c r="F27" s="52" t="s">
        <v>169</v>
      </c>
      <c r="G27" s="51">
        <v>0.65625</v>
      </c>
      <c r="H27" s="31"/>
      <c r="I27" s="30">
        <v>5000</v>
      </c>
      <c r="J27" s="30">
        <v>2500</v>
      </c>
      <c r="K27" s="30"/>
      <c r="L27" s="30"/>
      <c r="M27" s="30"/>
      <c r="N27" s="30">
        <v>2500</v>
      </c>
      <c r="O27" s="45">
        <v>1500</v>
      </c>
      <c r="P27" s="45">
        <v>2200</v>
      </c>
    </row>
    <row r="28" spans="2:16" ht="14">
      <c r="B28" s="64">
        <v>25</v>
      </c>
      <c r="C28" s="35" t="s">
        <v>170</v>
      </c>
      <c r="D28" s="33" t="s">
        <v>159</v>
      </c>
      <c r="E28" s="65" t="s">
        <v>171</v>
      </c>
      <c r="F28" s="52" t="s">
        <v>172</v>
      </c>
      <c r="G28" s="51">
        <v>0.59375</v>
      </c>
      <c r="H28" s="31"/>
      <c r="I28" s="30">
        <v>3000</v>
      </c>
      <c r="J28" s="54" t="s">
        <v>123</v>
      </c>
      <c r="K28" s="30"/>
      <c r="L28" s="30"/>
      <c r="M28" s="30"/>
      <c r="N28" s="30">
        <v>1500</v>
      </c>
      <c r="O28" s="48" t="s">
        <v>123</v>
      </c>
      <c r="P28" s="48" t="s">
        <v>123</v>
      </c>
    </row>
    <row r="29" spans="2:16" ht="14">
      <c r="B29" s="64">
        <v>26</v>
      </c>
      <c r="C29" s="35" t="s">
        <v>173</v>
      </c>
      <c r="D29" s="33" t="s">
        <v>159</v>
      </c>
      <c r="E29" s="33" t="s">
        <v>160</v>
      </c>
      <c r="F29" s="52" t="s">
        <v>174</v>
      </c>
      <c r="G29" s="51">
        <v>0.59375</v>
      </c>
      <c r="H29" s="31"/>
      <c r="I29" s="30">
        <v>3000</v>
      </c>
      <c r="J29" s="30">
        <v>1500</v>
      </c>
      <c r="K29" s="30"/>
      <c r="L29" s="30"/>
      <c r="M29" s="30"/>
      <c r="N29" s="30">
        <v>1500</v>
      </c>
      <c r="O29" s="45">
        <v>1000</v>
      </c>
      <c r="P29" s="45">
        <v>1200</v>
      </c>
    </row>
    <row r="30" spans="2:16" ht="14">
      <c r="B30" s="64">
        <v>27</v>
      </c>
      <c r="C30" s="35" t="s">
        <v>175</v>
      </c>
      <c r="D30" s="33" t="s">
        <v>159</v>
      </c>
      <c r="E30" s="33" t="s">
        <v>160</v>
      </c>
      <c r="F30" s="52" t="s">
        <v>176</v>
      </c>
      <c r="G30" s="51">
        <v>0.59375</v>
      </c>
      <c r="H30" s="31"/>
      <c r="I30" s="30">
        <v>3000</v>
      </c>
      <c r="J30" s="54" t="s">
        <v>123</v>
      </c>
      <c r="K30" s="30"/>
      <c r="L30" s="30"/>
      <c r="M30" s="30"/>
      <c r="N30" s="30">
        <v>1500</v>
      </c>
      <c r="O30" s="48" t="s">
        <v>123</v>
      </c>
      <c r="P30" s="48" t="s">
        <v>123</v>
      </c>
    </row>
    <row r="31" spans="2:16" ht="14">
      <c r="B31" s="64">
        <v>28</v>
      </c>
      <c r="C31" s="35" t="s">
        <v>177</v>
      </c>
      <c r="D31" s="33" t="s">
        <v>159</v>
      </c>
      <c r="E31" s="33" t="s">
        <v>160</v>
      </c>
      <c r="F31" s="52" t="s">
        <v>178</v>
      </c>
      <c r="G31" s="51">
        <v>0.59375</v>
      </c>
      <c r="H31" s="31"/>
      <c r="I31" s="30">
        <v>3000</v>
      </c>
      <c r="J31" s="30">
        <v>1500</v>
      </c>
      <c r="K31" s="30"/>
      <c r="L31" s="30"/>
      <c r="M31" s="30"/>
      <c r="N31" s="30">
        <v>1500</v>
      </c>
      <c r="O31" s="45">
        <v>1000</v>
      </c>
      <c r="P31" s="45">
        <v>1200</v>
      </c>
    </row>
    <row r="32" spans="2:16" ht="14">
      <c r="B32" s="64">
        <v>29</v>
      </c>
      <c r="C32" s="35" t="s">
        <v>179</v>
      </c>
      <c r="D32" s="33" t="s">
        <v>159</v>
      </c>
      <c r="E32" s="33" t="s">
        <v>160</v>
      </c>
      <c r="F32" s="52" t="s">
        <v>180</v>
      </c>
      <c r="G32" s="51">
        <v>0.59375</v>
      </c>
      <c r="H32" s="31"/>
      <c r="I32" s="30">
        <v>3000</v>
      </c>
      <c r="J32" s="30">
        <v>1500</v>
      </c>
      <c r="K32" s="30"/>
      <c r="L32" s="30"/>
      <c r="M32" s="30"/>
      <c r="N32" s="30">
        <v>1500</v>
      </c>
      <c r="O32" s="45">
        <v>1000</v>
      </c>
      <c r="P32" s="45">
        <v>1200</v>
      </c>
    </row>
    <row r="33" spans="2:16" ht="14">
      <c r="B33" s="36">
        <v>30</v>
      </c>
      <c r="C33" s="35" t="s">
        <v>181</v>
      </c>
      <c r="D33" s="33" t="s">
        <v>159</v>
      </c>
      <c r="E33" s="33" t="s">
        <v>160</v>
      </c>
      <c r="F33" s="52" t="s">
        <v>182</v>
      </c>
      <c r="G33" s="51">
        <v>0.5625</v>
      </c>
      <c r="H33" s="31"/>
      <c r="I33" s="30">
        <v>4000</v>
      </c>
      <c r="J33" s="30">
        <v>2000</v>
      </c>
      <c r="K33" s="30"/>
      <c r="L33" s="30"/>
      <c r="M33" s="30"/>
      <c r="N33" s="30">
        <v>2000</v>
      </c>
      <c r="O33" s="45">
        <v>1000</v>
      </c>
      <c r="P33" s="45">
        <v>1700</v>
      </c>
    </row>
    <row r="34" spans="2:16" ht="14">
      <c r="B34" s="36">
        <v>31</v>
      </c>
      <c r="C34" s="35" t="s">
        <v>183</v>
      </c>
      <c r="D34" s="34" t="s">
        <v>159</v>
      </c>
      <c r="E34" s="33" t="s">
        <v>160</v>
      </c>
      <c r="F34" s="52" t="s">
        <v>184</v>
      </c>
      <c r="G34" s="51">
        <v>0.59375</v>
      </c>
      <c r="H34" s="31"/>
      <c r="I34" s="30">
        <v>5000</v>
      </c>
      <c r="J34" s="30">
        <v>2500</v>
      </c>
      <c r="K34" s="30"/>
      <c r="L34" s="30"/>
      <c r="M34" s="30"/>
      <c r="N34" s="30">
        <v>2500</v>
      </c>
      <c r="O34" s="45">
        <v>1500</v>
      </c>
      <c r="P34" s="45">
        <v>2200</v>
      </c>
    </row>
    <row r="35" spans="2:16" ht="14">
      <c r="B35" s="36">
        <v>32</v>
      </c>
      <c r="C35" s="35" t="s">
        <v>185</v>
      </c>
      <c r="D35" s="34" t="s">
        <v>159</v>
      </c>
      <c r="E35" s="33" t="s">
        <v>160</v>
      </c>
      <c r="F35" s="52" t="s">
        <v>186</v>
      </c>
      <c r="G35" s="51">
        <v>0.59375</v>
      </c>
      <c r="H35" s="31"/>
      <c r="I35" s="30">
        <v>6000</v>
      </c>
      <c r="J35" s="30">
        <v>3000</v>
      </c>
      <c r="K35" s="30"/>
      <c r="L35" s="30"/>
      <c r="M35" s="30"/>
      <c r="N35" s="30">
        <v>3000</v>
      </c>
      <c r="O35" s="45">
        <v>1500</v>
      </c>
      <c r="P35" s="45">
        <v>2700</v>
      </c>
    </row>
    <row r="36" spans="2:16" ht="14">
      <c r="B36" s="36">
        <v>33</v>
      </c>
      <c r="C36" s="35" t="s">
        <v>187</v>
      </c>
      <c r="D36" s="33" t="s">
        <v>188</v>
      </c>
      <c r="E36" s="33" t="s">
        <v>189</v>
      </c>
      <c r="F36" s="43" t="s">
        <v>149</v>
      </c>
      <c r="G36" s="44">
        <v>0.45833333333333331</v>
      </c>
      <c r="H36" s="54" t="s">
        <v>123</v>
      </c>
      <c r="I36" s="41">
        <v>5000</v>
      </c>
      <c r="J36" s="41">
        <v>2000</v>
      </c>
      <c r="K36" s="41"/>
      <c r="L36" s="41"/>
      <c r="M36" s="41"/>
      <c r="N36" s="41">
        <v>2000</v>
      </c>
      <c r="O36" s="50">
        <v>1000</v>
      </c>
      <c r="P36" s="50">
        <v>1700</v>
      </c>
    </row>
    <row r="37" spans="2:16" ht="14">
      <c r="B37" s="36">
        <v>34</v>
      </c>
      <c r="C37" s="35" t="s">
        <v>190</v>
      </c>
      <c r="D37" s="33" t="s">
        <v>188</v>
      </c>
      <c r="E37" s="33" t="s">
        <v>189</v>
      </c>
      <c r="F37" s="43" t="s">
        <v>149</v>
      </c>
      <c r="G37" s="44">
        <v>0.70833333333333337</v>
      </c>
      <c r="H37" s="54" t="s">
        <v>123</v>
      </c>
      <c r="I37" s="41">
        <v>5000</v>
      </c>
      <c r="J37" s="41">
        <v>2000</v>
      </c>
      <c r="K37" s="41"/>
      <c r="L37" s="41"/>
      <c r="M37" s="41"/>
      <c r="N37" s="41">
        <v>2000</v>
      </c>
      <c r="O37" s="50">
        <v>1000</v>
      </c>
      <c r="P37" s="50">
        <v>1700</v>
      </c>
    </row>
    <row r="38" spans="2:16" ht="14">
      <c r="B38" s="36">
        <v>35</v>
      </c>
      <c r="C38" s="35" t="s">
        <v>191</v>
      </c>
      <c r="D38" s="33" t="s">
        <v>188</v>
      </c>
      <c r="E38" s="33" t="s">
        <v>189</v>
      </c>
      <c r="F38" s="43" t="s">
        <v>151</v>
      </c>
      <c r="G38" s="44">
        <v>0.45833333333333331</v>
      </c>
      <c r="H38" s="54" t="s">
        <v>123</v>
      </c>
      <c r="I38" s="41">
        <v>9000</v>
      </c>
      <c r="J38" s="41">
        <v>5000</v>
      </c>
      <c r="K38" s="41"/>
      <c r="L38" s="41"/>
      <c r="M38" s="41"/>
      <c r="N38" s="41">
        <v>5000</v>
      </c>
      <c r="O38" s="50">
        <v>2500</v>
      </c>
      <c r="P38" s="50">
        <v>4700</v>
      </c>
    </row>
    <row r="39" spans="2:16" ht="14">
      <c r="B39" s="36">
        <v>36</v>
      </c>
      <c r="C39" s="35" t="s">
        <v>192</v>
      </c>
      <c r="D39" s="33" t="s">
        <v>188</v>
      </c>
      <c r="E39" s="33" t="s">
        <v>189</v>
      </c>
      <c r="F39" s="43" t="s">
        <v>151</v>
      </c>
      <c r="G39" s="44">
        <v>0.70833333333333337</v>
      </c>
      <c r="H39" s="41">
        <v>8000</v>
      </c>
      <c r="I39" s="41">
        <v>5000</v>
      </c>
      <c r="J39" s="41">
        <v>2000</v>
      </c>
      <c r="K39" s="41"/>
      <c r="L39" s="41"/>
      <c r="M39" s="41"/>
      <c r="N39" s="41">
        <v>2000</v>
      </c>
      <c r="O39" s="50">
        <v>1000</v>
      </c>
      <c r="P39" s="50">
        <v>1700</v>
      </c>
    </row>
    <row r="40" spans="2:16" ht="14">
      <c r="B40" s="36">
        <v>37</v>
      </c>
      <c r="C40" s="35" t="s">
        <v>193</v>
      </c>
      <c r="D40" s="33" t="s">
        <v>188</v>
      </c>
      <c r="E40" s="33" t="s">
        <v>189</v>
      </c>
      <c r="F40" s="43" t="s">
        <v>153</v>
      </c>
      <c r="G40" s="44">
        <v>0.45833333333333331</v>
      </c>
      <c r="H40" s="54" t="s">
        <v>123</v>
      </c>
      <c r="I40" s="41">
        <v>9000</v>
      </c>
      <c r="J40" s="41">
        <v>5000</v>
      </c>
      <c r="K40" s="41"/>
      <c r="L40" s="41"/>
      <c r="M40" s="41"/>
      <c r="N40" s="41">
        <v>5000</v>
      </c>
      <c r="O40" s="50">
        <v>2500</v>
      </c>
      <c r="P40" s="50">
        <v>4700</v>
      </c>
    </row>
    <row r="41" spans="2:16" ht="14">
      <c r="B41" s="36">
        <v>38</v>
      </c>
      <c r="C41" s="35" t="s">
        <v>194</v>
      </c>
      <c r="D41" s="33" t="s">
        <v>195</v>
      </c>
      <c r="E41" s="33" t="s">
        <v>196</v>
      </c>
      <c r="F41" s="55" t="s">
        <v>149</v>
      </c>
      <c r="G41" s="56" t="s">
        <v>197</v>
      </c>
      <c r="H41" s="54"/>
      <c r="I41" s="54"/>
      <c r="J41" s="54"/>
      <c r="K41" s="54"/>
      <c r="L41" s="54"/>
      <c r="M41" s="54"/>
      <c r="N41" s="54"/>
      <c r="O41" s="48"/>
      <c r="P41" s="48"/>
    </row>
    <row r="42" spans="2:16" ht="14">
      <c r="B42" s="36">
        <v>39</v>
      </c>
      <c r="C42" s="35" t="s">
        <v>198</v>
      </c>
      <c r="D42" s="33" t="s">
        <v>195</v>
      </c>
      <c r="E42" s="33" t="s">
        <v>196</v>
      </c>
      <c r="F42" s="55" t="s">
        <v>151</v>
      </c>
      <c r="G42" s="56" t="s">
        <v>197</v>
      </c>
      <c r="H42" s="54"/>
      <c r="I42" s="54"/>
      <c r="J42" s="54"/>
      <c r="K42" s="54"/>
      <c r="L42" s="54"/>
      <c r="M42" s="54"/>
      <c r="N42" s="54"/>
      <c r="O42" s="48"/>
      <c r="P42" s="48"/>
    </row>
    <row r="43" spans="2:16" ht="14">
      <c r="B43" s="36">
        <v>40</v>
      </c>
      <c r="C43" s="35" t="s">
        <v>199</v>
      </c>
      <c r="D43" s="33" t="s">
        <v>195</v>
      </c>
      <c r="E43" s="33" t="s">
        <v>196</v>
      </c>
      <c r="F43" s="55" t="s">
        <v>153</v>
      </c>
      <c r="G43" s="56" t="s">
        <v>197</v>
      </c>
      <c r="H43" s="54"/>
      <c r="I43" s="54"/>
      <c r="J43" s="54"/>
      <c r="K43" s="54"/>
      <c r="L43" s="54"/>
      <c r="M43" s="54"/>
      <c r="N43" s="54"/>
      <c r="O43" s="48"/>
      <c r="P43" s="48"/>
    </row>
    <row r="44" spans="2:16" ht="14">
      <c r="B44" s="36">
        <v>41</v>
      </c>
      <c r="C44" s="35" t="s">
        <v>200</v>
      </c>
      <c r="D44" s="33" t="s">
        <v>195</v>
      </c>
      <c r="E44" s="33" t="s">
        <v>196</v>
      </c>
      <c r="F44" s="55" t="s">
        <v>155</v>
      </c>
      <c r="G44" s="56" t="s">
        <v>197</v>
      </c>
      <c r="H44" s="54"/>
      <c r="I44" s="54"/>
      <c r="J44" s="54"/>
      <c r="K44" s="54"/>
      <c r="L44" s="54"/>
      <c r="M44" s="54"/>
      <c r="N44" s="54"/>
      <c r="O44" s="48"/>
      <c r="P44" s="48"/>
    </row>
    <row r="45" spans="2:16" ht="14">
      <c r="B45" s="36">
        <v>42</v>
      </c>
      <c r="C45" s="35" t="s">
        <v>201</v>
      </c>
      <c r="D45" s="33" t="s">
        <v>195</v>
      </c>
      <c r="E45" s="33" t="s">
        <v>196</v>
      </c>
      <c r="F45" s="43" t="s">
        <v>157</v>
      </c>
      <c r="G45" s="44">
        <v>0.375</v>
      </c>
      <c r="H45" s="43"/>
      <c r="I45" s="41">
        <v>4000</v>
      </c>
      <c r="J45" s="41"/>
      <c r="K45" s="41"/>
      <c r="L45" s="41"/>
      <c r="M45" s="41"/>
      <c r="N45" s="41">
        <v>4000</v>
      </c>
      <c r="O45" s="50">
        <v>2000</v>
      </c>
      <c r="P45" s="50">
        <v>3700</v>
      </c>
    </row>
    <row r="46" spans="2:16" ht="14">
      <c r="B46" s="36">
        <v>43</v>
      </c>
      <c r="C46" s="35" t="s">
        <v>202</v>
      </c>
      <c r="D46" s="33" t="s">
        <v>195</v>
      </c>
      <c r="E46" s="33" t="s">
        <v>196</v>
      </c>
      <c r="F46" s="43" t="s">
        <v>203</v>
      </c>
      <c r="G46" s="44">
        <v>0.375</v>
      </c>
      <c r="H46" s="43"/>
      <c r="I46" s="41">
        <v>4000</v>
      </c>
      <c r="J46" s="41"/>
      <c r="K46" s="41"/>
      <c r="L46" s="41"/>
      <c r="M46" s="41"/>
      <c r="N46" s="41">
        <v>4000</v>
      </c>
      <c r="O46" s="50">
        <v>2000</v>
      </c>
      <c r="P46" s="50">
        <v>3700</v>
      </c>
    </row>
    <row r="47" spans="2:16" ht="14">
      <c r="B47" s="36">
        <v>44</v>
      </c>
      <c r="C47" s="35" t="s">
        <v>204</v>
      </c>
      <c r="D47" s="33" t="s">
        <v>195</v>
      </c>
      <c r="E47" s="33" t="s">
        <v>196</v>
      </c>
      <c r="F47" s="43" t="s">
        <v>205</v>
      </c>
      <c r="G47" s="44">
        <v>0.375</v>
      </c>
      <c r="H47" s="43"/>
      <c r="I47" s="41">
        <v>4000</v>
      </c>
      <c r="J47" s="41"/>
      <c r="K47" s="41"/>
      <c r="L47" s="41"/>
      <c r="M47" s="41"/>
      <c r="N47" s="41">
        <v>4000</v>
      </c>
      <c r="O47" s="50">
        <v>2000</v>
      </c>
      <c r="P47" s="50">
        <v>3700</v>
      </c>
    </row>
    <row r="48" spans="2:16" ht="14">
      <c r="B48" s="36">
        <v>45</v>
      </c>
      <c r="C48" s="35" t="s">
        <v>206</v>
      </c>
      <c r="D48" s="33" t="s">
        <v>195</v>
      </c>
      <c r="E48" s="33" t="s">
        <v>196</v>
      </c>
      <c r="F48" s="43" t="s">
        <v>207</v>
      </c>
      <c r="G48" s="44">
        <v>0.375</v>
      </c>
      <c r="H48" s="43"/>
      <c r="I48" s="41">
        <v>4000</v>
      </c>
      <c r="J48" s="41"/>
      <c r="K48" s="41"/>
      <c r="L48" s="41"/>
      <c r="M48" s="41"/>
      <c r="N48" s="41">
        <v>4000</v>
      </c>
      <c r="O48" s="50">
        <v>2000</v>
      </c>
      <c r="P48" s="50">
        <v>3700</v>
      </c>
    </row>
    <row r="49" spans="2:16" ht="14">
      <c r="B49" s="36">
        <v>46</v>
      </c>
      <c r="C49" s="35" t="s">
        <v>208</v>
      </c>
      <c r="D49" s="34" t="s">
        <v>209</v>
      </c>
      <c r="E49" s="33" t="s">
        <v>121</v>
      </c>
      <c r="F49" s="52" t="s">
        <v>169</v>
      </c>
      <c r="G49" s="51">
        <v>0.70138888888888884</v>
      </c>
      <c r="H49" s="54" t="s">
        <v>210</v>
      </c>
      <c r="I49" s="30">
        <v>15000</v>
      </c>
      <c r="J49" s="30">
        <v>10000</v>
      </c>
      <c r="K49" s="30">
        <v>6000</v>
      </c>
      <c r="L49" s="30">
        <v>4000</v>
      </c>
      <c r="M49" s="30"/>
      <c r="N49" s="30">
        <v>4000</v>
      </c>
      <c r="O49" s="45">
        <v>2000</v>
      </c>
      <c r="P49" s="45">
        <v>3700</v>
      </c>
    </row>
    <row r="50" spans="2:16" ht="14">
      <c r="B50" s="36">
        <v>47</v>
      </c>
      <c r="C50" s="35" t="s">
        <v>211</v>
      </c>
      <c r="D50" s="34" t="s">
        <v>209</v>
      </c>
      <c r="E50" s="33" t="s">
        <v>121</v>
      </c>
      <c r="F50" s="52" t="s">
        <v>212</v>
      </c>
      <c r="G50" s="51">
        <v>0.41666666666666669</v>
      </c>
      <c r="H50" s="54" t="s">
        <v>210</v>
      </c>
      <c r="I50" s="30">
        <v>6000</v>
      </c>
      <c r="J50" s="30">
        <v>4000</v>
      </c>
      <c r="K50" s="54" t="s">
        <v>123</v>
      </c>
      <c r="L50" s="54" t="s">
        <v>123</v>
      </c>
      <c r="M50" s="30"/>
      <c r="N50" s="30">
        <v>2000</v>
      </c>
      <c r="O50" s="48" t="s">
        <v>123</v>
      </c>
      <c r="P50" s="48" t="s">
        <v>123</v>
      </c>
    </row>
    <row r="51" spans="2:16" ht="14">
      <c r="B51" s="36">
        <v>48</v>
      </c>
      <c r="C51" s="35" t="s">
        <v>213</v>
      </c>
      <c r="D51" s="34" t="s">
        <v>209</v>
      </c>
      <c r="E51" s="33" t="s">
        <v>121</v>
      </c>
      <c r="F51" s="52" t="s">
        <v>212</v>
      </c>
      <c r="G51" s="51">
        <v>0.73611111111111116</v>
      </c>
      <c r="H51" s="54" t="s">
        <v>210</v>
      </c>
      <c r="I51" s="30">
        <v>15000</v>
      </c>
      <c r="J51" s="30">
        <v>10000</v>
      </c>
      <c r="K51" s="30">
        <v>6000</v>
      </c>
      <c r="L51" s="30">
        <v>4000</v>
      </c>
      <c r="M51" s="30"/>
      <c r="N51" s="30">
        <v>4000</v>
      </c>
      <c r="O51" s="45">
        <v>2000</v>
      </c>
      <c r="P51" s="45">
        <v>3700</v>
      </c>
    </row>
    <row r="52" spans="2:16" ht="14">
      <c r="B52" s="36">
        <v>49</v>
      </c>
      <c r="C52" s="35" t="s">
        <v>214</v>
      </c>
      <c r="D52" s="34" t="s">
        <v>209</v>
      </c>
      <c r="E52" s="33" t="s">
        <v>121</v>
      </c>
      <c r="F52" s="52" t="s">
        <v>172</v>
      </c>
      <c r="G52" s="51">
        <v>0.3125</v>
      </c>
      <c r="H52" s="54" t="s">
        <v>210</v>
      </c>
      <c r="I52" s="30">
        <v>6000</v>
      </c>
      <c r="J52" s="30">
        <v>4000</v>
      </c>
      <c r="K52" s="30">
        <v>2500</v>
      </c>
      <c r="L52" s="30">
        <v>2000</v>
      </c>
      <c r="M52" s="30"/>
      <c r="N52" s="30">
        <v>2000</v>
      </c>
      <c r="O52" s="45">
        <v>1000</v>
      </c>
      <c r="P52" s="45">
        <v>1700</v>
      </c>
    </row>
    <row r="53" spans="2:16" ht="14">
      <c r="B53" s="36">
        <v>50</v>
      </c>
      <c r="C53" s="35" t="s">
        <v>215</v>
      </c>
      <c r="D53" s="34" t="s">
        <v>209</v>
      </c>
      <c r="E53" s="33" t="s">
        <v>121</v>
      </c>
      <c r="F53" s="52" t="s">
        <v>172</v>
      </c>
      <c r="G53" s="51">
        <v>0.70833333333333337</v>
      </c>
      <c r="H53" s="54" t="s">
        <v>210</v>
      </c>
      <c r="I53" s="30">
        <v>15000</v>
      </c>
      <c r="J53" s="30">
        <v>10000</v>
      </c>
      <c r="K53" s="30">
        <v>6000</v>
      </c>
      <c r="L53" s="30">
        <v>4000</v>
      </c>
      <c r="M53" s="30"/>
      <c r="N53" s="30">
        <v>4000</v>
      </c>
      <c r="O53" s="45">
        <v>2000</v>
      </c>
      <c r="P53" s="45">
        <v>3700</v>
      </c>
    </row>
    <row r="54" spans="2:16" ht="14">
      <c r="B54" s="36">
        <v>51</v>
      </c>
      <c r="C54" s="35" t="s">
        <v>216</v>
      </c>
      <c r="D54" s="34" t="s">
        <v>209</v>
      </c>
      <c r="E54" s="33" t="s">
        <v>121</v>
      </c>
      <c r="F54" s="52" t="s">
        <v>174</v>
      </c>
      <c r="G54" s="51">
        <v>0.75347222222222221</v>
      </c>
      <c r="H54" s="54" t="s">
        <v>210</v>
      </c>
      <c r="I54" s="30">
        <v>15000</v>
      </c>
      <c r="J54" s="30">
        <v>10000</v>
      </c>
      <c r="K54" s="30">
        <v>6000</v>
      </c>
      <c r="L54" s="30">
        <v>4000</v>
      </c>
      <c r="M54" s="30"/>
      <c r="N54" s="30">
        <v>4000</v>
      </c>
      <c r="O54" s="45">
        <v>2000</v>
      </c>
      <c r="P54" s="45">
        <v>3700</v>
      </c>
    </row>
    <row r="55" spans="2:16" ht="14">
      <c r="B55" s="36">
        <v>52</v>
      </c>
      <c r="C55" s="35" t="s">
        <v>217</v>
      </c>
      <c r="D55" s="34" t="s">
        <v>209</v>
      </c>
      <c r="E55" s="33" t="s">
        <v>121</v>
      </c>
      <c r="F55" s="52" t="s">
        <v>176</v>
      </c>
      <c r="G55" s="51">
        <v>0.75</v>
      </c>
      <c r="H55" s="54" t="s">
        <v>210</v>
      </c>
      <c r="I55" s="30">
        <v>15000</v>
      </c>
      <c r="J55" s="30">
        <v>10000</v>
      </c>
      <c r="K55" s="30">
        <v>6000</v>
      </c>
      <c r="L55" s="30">
        <v>4000</v>
      </c>
      <c r="M55" s="30"/>
      <c r="N55" s="30">
        <v>4000</v>
      </c>
      <c r="O55" s="45">
        <v>2000</v>
      </c>
      <c r="P55" s="45">
        <v>3700</v>
      </c>
    </row>
    <row r="56" spans="2:16" ht="14">
      <c r="B56" s="36">
        <v>53</v>
      </c>
      <c r="C56" s="35" t="s">
        <v>218</v>
      </c>
      <c r="D56" s="34" t="s">
        <v>209</v>
      </c>
      <c r="E56" s="33" t="s">
        <v>121</v>
      </c>
      <c r="F56" s="52" t="s">
        <v>178</v>
      </c>
      <c r="G56" s="51">
        <v>0.71875</v>
      </c>
      <c r="H56" s="54" t="s">
        <v>210</v>
      </c>
      <c r="I56" s="30">
        <v>15000</v>
      </c>
      <c r="J56" s="30">
        <v>10000</v>
      </c>
      <c r="K56" s="30">
        <v>6000</v>
      </c>
      <c r="L56" s="30">
        <v>4000</v>
      </c>
      <c r="M56" s="30"/>
      <c r="N56" s="30">
        <v>4000</v>
      </c>
      <c r="O56" s="45">
        <v>2000</v>
      </c>
      <c r="P56" s="45">
        <v>3700</v>
      </c>
    </row>
    <row r="57" spans="2:16" ht="14">
      <c r="B57" s="36">
        <v>54</v>
      </c>
      <c r="C57" s="35" t="s">
        <v>219</v>
      </c>
      <c r="D57" s="33" t="s">
        <v>220</v>
      </c>
      <c r="E57" s="33" t="s">
        <v>221</v>
      </c>
      <c r="F57" s="43" t="s">
        <v>130</v>
      </c>
      <c r="G57" s="44">
        <v>0.39583333333333331</v>
      </c>
      <c r="H57" s="43"/>
      <c r="I57" s="41">
        <v>4000</v>
      </c>
      <c r="J57" s="41"/>
      <c r="K57" s="41"/>
      <c r="L57" s="41"/>
      <c r="M57" s="41"/>
      <c r="N57" s="41">
        <v>4000</v>
      </c>
      <c r="O57" s="50">
        <v>2000</v>
      </c>
      <c r="P57" s="50">
        <v>3700</v>
      </c>
    </row>
    <row r="58" spans="2:16" ht="14">
      <c r="B58" s="36">
        <v>55</v>
      </c>
      <c r="C58" s="35" t="s">
        <v>222</v>
      </c>
      <c r="D58" s="33" t="s">
        <v>220</v>
      </c>
      <c r="E58" s="33" t="s">
        <v>221</v>
      </c>
      <c r="F58" s="43" t="s">
        <v>133</v>
      </c>
      <c r="G58" s="44">
        <v>0.39583333333333331</v>
      </c>
      <c r="H58" s="43"/>
      <c r="I58" s="41">
        <v>4000</v>
      </c>
      <c r="J58" s="41"/>
      <c r="K58" s="41"/>
      <c r="L58" s="41"/>
      <c r="M58" s="41"/>
      <c r="N58" s="41">
        <v>4000</v>
      </c>
      <c r="O58" s="50">
        <v>2000</v>
      </c>
      <c r="P58" s="50">
        <v>3700</v>
      </c>
    </row>
    <row r="59" spans="2:16" ht="14">
      <c r="B59" s="36">
        <v>56</v>
      </c>
      <c r="C59" s="35" t="s">
        <v>223</v>
      </c>
      <c r="D59" s="33" t="s">
        <v>220</v>
      </c>
      <c r="E59" s="33" t="s">
        <v>221</v>
      </c>
      <c r="F59" s="43" t="s">
        <v>136</v>
      </c>
      <c r="G59" s="44">
        <v>0.39583333333333331</v>
      </c>
      <c r="H59" s="43"/>
      <c r="I59" s="41">
        <v>4000</v>
      </c>
      <c r="J59" s="41"/>
      <c r="K59" s="41"/>
      <c r="L59" s="41"/>
      <c r="M59" s="41"/>
      <c r="N59" s="41">
        <v>4000</v>
      </c>
      <c r="O59" s="50">
        <v>2000</v>
      </c>
      <c r="P59" s="50">
        <v>3700</v>
      </c>
    </row>
    <row r="60" spans="2:16" ht="14">
      <c r="B60" s="36">
        <v>57</v>
      </c>
      <c r="C60" s="35" t="s">
        <v>224</v>
      </c>
      <c r="D60" s="33" t="s">
        <v>220</v>
      </c>
      <c r="E60" s="33" t="s">
        <v>221</v>
      </c>
      <c r="F60" s="43" t="s">
        <v>139</v>
      </c>
      <c r="G60" s="44">
        <v>0.39583333333333331</v>
      </c>
      <c r="H60" s="41"/>
      <c r="I60" s="41">
        <v>6000</v>
      </c>
      <c r="J60" s="41"/>
      <c r="K60" s="41"/>
      <c r="L60" s="41"/>
      <c r="M60" s="41"/>
      <c r="N60" s="41">
        <v>6000</v>
      </c>
      <c r="O60" s="50">
        <v>3000</v>
      </c>
      <c r="P60" s="50">
        <v>5700</v>
      </c>
    </row>
    <row r="61" spans="2:16" ht="14">
      <c r="B61" s="36">
        <v>58</v>
      </c>
      <c r="C61" s="35" t="s">
        <v>225</v>
      </c>
      <c r="D61" s="33" t="s">
        <v>220</v>
      </c>
      <c r="E61" s="33" t="s">
        <v>221</v>
      </c>
      <c r="F61" s="43" t="s">
        <v>142</v>
      </c>
      <c r="G61" s="44">
        <v>0.39583333333333331</v>
      </c>
      <c r="H61" s="43"/>
      <c r="I61" s="41">
        <v>8000</v>
      </c>
      <c r="J61" s="41"/>
      <c r="K61" s="41"/>
      <c r="L61" s="41"/>
      <c r="M61" s="41"/>
      <c r="N61" s="41">
        <v>8000</v>
      </c>
      <c r="O61" s="50">
        <v>4000</v>
      </c>
      <c r="P61" s="50">
        <v>7700</v>
      </c>
    </row>
    <row r="62" spans="2:16" ht="14">
      <c r="B62" s="36">
        <v>59</v>
      </c>
      <c r="C62" s="35" t="s">
        <v>226</v>
      </c>
      <c r="D62" s="33" t="s">
        <v>220</v>
      </c>
      <c r="E62" s="33" t="s">
        <v>221</v>
      </c>
      <c r="F62" s="43" t="s">
        <v>145</v>
      </c>
      <c r="G62" s="44">
        <v>0.39583333333333331</v>
      </c>
      <c r="H62" s="43"/>
      <c r="I62" s="41">
        <v>4000</v>
      </c>
      <c r="J62" s="41"/>
      <c r="K62" s="41"/>
      <c r="L62" s="41"/>
      <c r="M62" s="41"/>
      <c r="N62" s="41">
        <v>4000</v>
      </c>
      <c r="O62" s="50">
        <v>2000</v>
      </c>
      <c r="P62" s="50">
        <v>3700</v>
      </c>
    </row>
    <row r="63" spans="2:16" ht="14">
      <c r="B63" s="36">
        <v>60</v>
      </c>
      <c r="C63" s="35" t="s">
        <v>227</v>
      </c>
      <c r="D63" s="33" t="s">
        <v>220</v>
      </c>
      <c r="E63" s="33" t="s">
        <v>221</v>
      </c>
      <c r="F63" s="43" t="s">
        <v>149</v>
      </c>
      <c r="G63" s="44">
        <v>0.39583333333333331</v>
      </c>
      <c r="H63" s="43"/>
      <c r="I63" s="41">
        <v>4000</v>
      </c>
      <c r="J63" s="41"/>
      <c r="K63" s="41"/>
      <c r="L63" s="41"/>
      <c r="M63" s="41"/>
      <c r="N63" s="41">
        <v>4000</v>
      </c>
      <c r="O63" s="50">
        <v>2000</v>
      </c>
      <c r="P63" s="50">
        <v>3700</v>
      </c>
    </row>
    <row r="64" spans="2:16" ht="14">
      <c r="B64" s="36">
        <v>61</v>
      </c>
      <c r="C64" s="35" t="s">
        <v>228</v>
      </c>
      <c r="D64" s="33" t="s">
        <v>220</v>
      </c>
      <c r="E64" s="33" t="s">
        <v>221</v>
      </c>
      <c r="F64" s="43" t="s">
        <v>151</v>
      </c>
      <c r="G64" s="44">
        <v>0.39583333333333331</v>
      </c>
      <c r="H64" s="43"/>
      <c r="I64" s="41">
        <v>4000</v>
      </c>
      <c r="J64" s="41"/>
      <c r="K64" s="41"/>
      <c r="L64" s="41"/>
      <c r="M64" s="41"/>
      <c r="N64" s="41">
        <v>4000</v>
      </c>
      <c r="O64" s="50">
        <v>2000</v>
      </c>
      <c r="P64" s="50">
        <v>3700</v>
      </c>
    </row>
    <row r="65" spans="2:16" ht="14">
      <c r="B65" s="36">
        <v>62</v>
      </c>
      <c r="C65" s="35" t="s">
        <v>229</v>
      </c>
      <c r="D65" s="33" t="s">
        <v>220</v>
      </c>
      <c r="E65" s="33" t="s">
        <v>221</v>
      </c>
      <c r="F65" s="43" t="s">
        <v>153</v>
      </c>
      <c r="G65" s="44">
        <v>0.39583333333333331</v>
      </c>
      <c r="H65" s="43"/>
      <c r="I65" s="41">
        <v>6000</v>
      </c>
      <c r="J65" s="41"/>
      <c r="K65" s="41"/>
      <c r="L65" s="41"/>
      <c r="M65" s="41"/>
      <c r="N65" s="41">
        <v>6000</v>
      </c>
      <c r="O65" s="50">
        <v>3000</v>
      </c>
      <c r="P65" s="50">
        <v>5700</v>
      </c>
    </row>
    <row r="66" spans="2:16" ht="14">
      <c r="B66" s="36">
        <v>63</v>
      </c>
      <c r="C66" s="35" t="s">
        <v>230</v>
      </c>
      <c r="D66" s="33" t="s">
        <v>220</v>
      </c>
      <c r="E66" s="33" t="s">
        <v>221</v>
      </c>
      <c r="F66" s="43" t="s">
        <v>155</v>
      </c>
      <c r="G66" s="44">
        <v>0.45833333333333331</v>
      </c>
      <c r="H66" s="43"/>
      <c r="I66" s="54" t="s">
        <v>123</v>
      </c>
      <c r="J66" s="41"/>
      <c r="K66" s="41"/>
      <c r="L66" s="41"/>
      <c r="M66" s="41"/>
      <c r="N66" s="41">
        <v>8000</v>
      </c>
      <c r="O66" s="48" t="s">
        <v>123</v>
      </c>
      <c r="P66" s="48" t="s">
        <v>123</v>
      </c>
    </row>
    <row r="67" spans="2:16" ht="14">
      <c r="B67" s="36">
        <v>64</v>
      </c>
      <c r="C67" s="35" t="s">
        <v>231</v>
      </c>
      <c r="D67" s="33" t="s">
        <v>232</v>
      </c>
      <c r="E67" s="33" t="s">
        <v>233</v>
      </c>
      <c r="F67" s="43" t="s">
        <v>234</v>
      </c>
      <c r="G67" s="44">
        <v>0.41666666666666669</v>
      </c>
      <c r="H67" s="43"/>
      <c r="I67" s="41">
        <v>6000</v>
      </c>
      <c r="J67" s="54" t="s">
        <v>123</v>
      </c>
      <c r="K67" s="41"/>
      <c r="L67" s="41"/>
      <c r="M67" s="41"/>
      <c r="N67" s="41">
        <v>4000</v>
      </c>
      <c r="O67" s="48" t="s">
        <v>123</v>
      </c>
      <c r="P67" s="48" t="s">
        <v>123</v>
      </c>
    </row>
    <row r="68" spans="2:16" ht="14">
      <c r="B68" s="36">
        <v>65</v>
      </c>
      <c r="C68" s="35" t="s">
        <v>235</v>
      </c>
      <c r="D68" s="33" t="s">
        <v>232</v>
      </c>
      <c r="E68" s="33" t="s">
        <v>233</v>
      </c>
      <c r="F68" s="43" t="s">
        <v>236</v>
      </c>
      <c r="G68" s="44">
        <v>0.41666666666666669</v>
      </c>
      <c r="H68" s="43"/>
      <c r="I68" s="41">
        <v>6000</v>
      </c>
      <c r="J68" s="54" t="s">
        <v>123</v>
      </c>
      <c r="K68" s="41"/>
      <c r="L68" s="41"/>
      <c r="M68" s="41"/>
      <c r="N68" s="41">
        <v>4000</v>
      </c>
      <c r="O68" s="48" t="s">
        <v>123</v>
      </c>
      <c r="P68" s="48" t="s">
        <v>123</v>
      </c>
    </row>
    <row r="69" spans="2:16" ht="14">
      <c r="B69" s="36">
        <v>66</v>
      </c>
      <c r="C69" s="35" t="s">
        <v>237</v>
      </c>
      <c r="D69" s="33" t="s">
        <v>232</v>
      </c>
      <c r="E69" s="33" t="s">
        <v>233</v>
      </c>
      <c r="F69" s="43" t="s">
        <v>238</v>
      </c>
      <c r="G69" s="44">
        <v>0.41666666666666669</v>
      </c>
      <c r="H69" s="43"/>
      <c r="I69" s="41">
        <v>6000</v>
      </c>
      <c r="J69" s="41">
        <v>4000</v>
      </c>
      <c r="K69" s="41"/>
      <c r="L69" s="41"/>
      <c r="M69" s="41"/>
      <c r="N69" s="41">
        <v>4000</v>
      </c>
      <c r="O69" s="50">
        <v>2000</v>
      </c>
      <c r="P69" s="50">
        <v>3700</v>
      </c>
    </row>
    <row r="70" spans="2:16" ht="14">
      <c r="B70" s="36">
        <v>67</v>
      </c>
      <c r="C70" s="35" t="s">
        <v>239</v>
      </c>
      <c r="D70" s="33" t="s">
        <v>232</v>
      </c>
      <c r="E70" s="33" t="s">
        <v>233</v>
      </c>
      <c r="F70" s="43" t="s">
        <v>240</v>
      </c>
      <c r="G70" s="44">
        <v>0.41666666666666669</v>
      </c>
      <c r="H70" s="43"/>
      <c r="I70" s="41">
        <v>6000</v>
      </c>
      <c r="J70" s="41">
        <v>4000</v>
      </c>
      <c r="K70" s="41"/>
      <c r="L70" s="41"/>
      <c r="M70" s="41"/>
      <c r="N70" s="41">
        <v>4000</v>
      </c>
      <c r="O70" s="50">
        <v>2000</v>
      </c>
      <c r="P70" s="50">
        <v>3700</v>
      </c>
    </row>
    <row r="71" spans="2:16" ht="14">
      <c r="B71" s="36">
        <v>68</v>
      </c>
      <c r="C71" s="35" t="s">
        <v>241</v>
      </c>
      <c r="D71" s="33" t="s">
        <v>232</v>
      </c>
      <c r="E71" s="33" t="s">
        <v>233</v>
      </c>
      <c r="F71" s="43" t="s">
        <v>242</v>
      </c>
      <c r="G71" s="44">
        <v>0.41666666666666669</v>
      </c>
      <c r="H71" s="43"/>
      <c r="I71" s="41">
        <v>6000</v>
      </c>
      <c r="J71" s="54" t="s">
        <v>123</v>
      </c>
      <c r="K71" s="41"/>
      <c r="L71" s="41"/>
      <c r="M71" s="41"/>
      <c r="N71" s="41">
        <v>4000</v>
      </c>
      <c r="O71" s="48" t="s">
        <v>123</v>
      </c>
      <c r="P71" s="48" t="s">
        <v>123</v>
      </c>
    </row>
    <row r="72" spans="2:16" ht="14">
      <c r="B72" s="36">
        <v>69</v>
      </c>
      <c r="C72" s="35" t="s">
        <v>243</v>
      </c>
      <c r="D72" s="33" t="s">
        <v>232</v>
      </c>
      <c r="E72" s="33" t="s">
        <v>233</v>
      </c>
      <c r="F72" s="43" t="s">
        <v>244</v>
      </c>
      <c r="G72" s="44">
        <v>0.41666666666666669</v>
      </c>
      <c r="H72" s="43"/>
      <c r="I72" s="41">
        <v>8000</v>
      </c>
      <c r="J72" s="41">
        <v>4500</v>
      </c>
      <c r="K72" s="41"/>
      <c r="L72" s="41"/>
      <c r="M72" s="41"/>
      <c r="N72" s="41">
        <v>4500</v>
      </c>
      <c r="O72" s="50">
        <v>2500</v>
      </c>
      <c r="P72" s="50">
        <v>4200</v>
      </c>
    </row>
    <row r="73" spans="2:16" ht="14">
      <c r="B73" s="36">
        <v>70</v>
      </c>
      <c r="C73" s="35" t="s">
        <v>245</v>
      </c>
      <c r="D73" s="33" t="s">
        <v>232</v>
      </c>
      <c r="E73" s="33" t="s">
        <v>233</v>
      </c>
      <c r="F73" s="43" t="s">
        <v>246</v>
      </c>
      <c r="G73" s="44">
        <v>0.41666666666666669</v>
      </c>
      <c r="H73" s="43"/>
      <c r="I73" s="41">
        <v>6000</v>
      </c>
      <c r="J73" s="41">
        <v>4000</v>
      </c>
      <c r="K73" s="41"/>
      <c r="L73" s="41"/>
      <c r="M73" s="41"/>
      <c r="N73" s="41">
        <v>4000</v>
      </c>
      <c r="O73" s="50">
        <v>2000</v>
      </c>
      <c r="P73" s="50">
        <v>3700</v>
      </c>
    </row>
    <row r="74" spans="2:16" ht="14">
      <c r="B74" s="36">
        <v>71</v>
      </c>
      <c r="C74" s="35" t="s">
        <v>247</v>
      </c>
      <c r="D74" s="33" t="s">
        <v>232</v>
      </c>
      <c r="E74" s="33" t="s">
        <v>233</v>
      </c>
      <c r="F74" s="43" t="s">
        <v>248</v>
      </c>
      <c r="G74" s="44">
        <v>0.41666666666666669</v>
      </c>
      <c r="H74" s="43"/>
      <c r="I74" s="41">
        <v>10000</v>
      </c>
      <c r="J74" s="41">
        <v>5500</v>
      </c>
      <c r="K74" s="41"/>
      <c r="L74" s="41"/>
      <c r="M74" s="41"/>
      <c r="N74" s="41">
        <v>5500</v>
      </c>
      <c r="O74" s="50">
        <v>3000</v>
      </c>
      <c r="P74" s="50">
        <v>5200</v>
      </c>
    </row>
    <row r="75" spans="2:16" ht="14">
      <c r="B75" s="36">
        <v>72</v>
      </c>
      <c r="C75" s="35" t="s">
        <v>249</v>
      </c>
      <c r="D75" s="33" t="s">
        <v>232</v>
      </c>
      <c r="E75" s="33" t="s">
        <v>233</v>
      </c>
      <c r="F75" s="43" t="s">
        <v>122</v>
      </c>
      <c r="G75" s="44">
        <v>0.375</v>
      </c>
      <c r="H75" s="43"/>
      <c r="I75" s="41">
        <v>6000</v>
      </c>
      <c r="J75" s="41">
        <v>4000</v>
      </c>
      <c r="K75" s="41"/>
      <c r="L75" s="41"/>
      <c r="M75" s="41"/>
      <c r="N75" s="41">
        <v>4000</v>
      </c>
      <c r="O75" s="50">
        <v>2000</v>
      </c>
      <c r="P75" s="50">
        <v>3700</v>
      </c>
    </row>
    <row r="76" spans="2:16" ht="14">
      <c r="B76" s="36">
        <v>73</v>
      </c>
      <c r="C76" s="35" t="s">
        <v>250</v>
      </c>
      <c r="D76" s="33" t="s">
        <v>232</v>
      </c>
      <c r="E76" s="33" t="s">
        <v>233</v>
      </c>
      <c r="F76" s="43" t="s">
        <v>130</v>
      </c>
      <c r="G76" s="44">
        <v>0.41666666666666669</v>
      </c>
      <c r="H76" s="54" t="s">
        <v>123</v>
      </c>
      <c r="I76" s="41">
        <v>12000</v>
      </c>
      <c r="J76" s="41">
        <v>6500</v>
      </c>
      <c r="K76" s="41"/>
      <c r="L76" s="41"/>
      <c r="M76" s="41"/>
      <c r="N76" s="41">
        <v>6500</v>
      </c>
      <c r="O76" s="50">
        <v>3500</v>
      </c>
      <c r="P76" s="50">
        <v>6200</v>
      </c>
    </row>
    <row r="77" spans="2:16" ht="14">
      <c r="B77" s="36">
        <v>74</v>
      </c>
      <c r="C77" s="35" t="s">
        <v>251</v>
      </c>
      <c r="D77" s="33" t="s">
        <v>232</v>
      </c>
      <c r="E77" s="33" t="s">
        <v>233</v>
      </c>
      <c r="F77" s="43" t="s">
        <v>133</v>
      </c>
      <c r="G77" s="44">
        <v>0.41666666666666669</v>
      </c>
      <c r="H77" s="43"/>
      <c r="I77" s="41">
        <v>6000</v>
      </c>
      <c r="J77" s="41">
        <v>4000</v>
      </c>
      <c r="K77" s="41"/>
      <c r="L77" s="41"/>
      <c r="M77" s="41"/>
      <c r="N77" s="41">
        <v>4000</v>
      </c>
      <c r="O77" s="50">
        <v>2000</v>
      </c>
      <c r="P77" s="50">
        <v>3700</v>
      </c>
    </row>
    <row r="78" spans="2:16" ht="14">
      <c r="B78" s="36">
        <v>75</v>
      </c>
      <c r="C78" s="35" t="s">
        <v>252</v>
      </c>
      <c r="D78" s="33" t="s">
        <v>232</v>
      </c>
      <c r="E78" s="33" t="s">
        <v>233</v>
      </c>
      <c r="F78" s="43" t="s">
        <v>136</v>
      </c>
      <c r="G78" s="44">
        <v>0.41666666666666669</v>
      </c>
      <c r="H78" s="43"/>
      <c r="I78" s="41">
        <v>6000</v>
      </c>
      <c r="J78" s="41">
        <v>4000</v>
      </c>
      <c r="K78" s="41"/>
      <c r="L78" s="41"/>
      <c r="M78" s="41"/>
      <c r="N78" s="41">
        <v>4000</v>
      </c>
      <c r="O78" s="50">
        <v>2000</v>
      </c>
      <c r="P78" s="50">
        <v>3700</v>
      </c>
    </row>
    <row r="79" spans="2:16" ht="14">
      <c r="B79" s="36">
        <v>76</v>
      </c>
      <c r="C79" s="35" t="s">
        <v>253</v>
      </c>
      <c r="D79" s="33" t="s">
        <v>232</v>
      </c>
      <c r="E79" s="33" t="s">
        <v>233</v>
      </c>
      <c r="F79" s="43" t="s">
        <v>142</v>
      </c>
      <c r="G79" s="44">
        <v>0.41666666666666669</v>
      </c>
      <c r="H79" s="43"/>
      <c r="I79" s="41">
        <v>8000</v>
      </c>
      <c r="J79" s="41">
        <v>4500</v>
      </c>
      <c r="K79" s="41"/>
      <c r="L79" s="41"/>
      <c r="M79" s="41"/>
      <c r="N79" s="41">
        <v>4500</v>
      </c>
      <c r="O79" s="50">
        <v>2500</v>
      </c>
      <c r="P79" s="50">
        <v>4200</v>
      </c>
    </row>
    <row r="80" spans="2:16" ht="14">
      <c r="B80" s="36">
        <v>77</v>
      </c>
      <c r="C80" s="35" t="s">
        <v>254</v>
      </c>
      <c r="D80" s="33" t="s">
        <v>232</v>
      </c>
      <c r="E80" s="33" t="s">
        <v>233</v>
      </c>
      <c r="F80" s="43" t="s">
        <v>145</v>
      </c>
      <c r="G80" s="44">
        <v>0.66666666666666663</v>
      </c>
      <c r="H80" s="43"/>
      <c r="I80" s="41">
        <v>10000</v>
      </c>
      <c r="J80" s="41">
        <v>5500</v>
      </c>
      <c r="K80" s="41"/>
      <c r="L80" s="41"/>
      <c r="M80" s="41"/>
      <c r="N80" s="41">
        <v>5500</v>
      </c>
      <c r="O80" s="50">
        <v>3000</v>
      </c>
      <c r="P80" s="50">
        <v>5200</v>
      </c>
    </row>
    <row r="81" spans="2:16" ht="14">
      <c r="B81" s="36">
        <v>78</v>
      </c>
      <c r="C81" s="35" t="s">
        <v>255</v>
      </c>
      <c r="D81" s="33" t="s">
        <v>232</v>
      </c>
      <c r="E81" s="33" t="s">
        <v>233</v>
      </c>
      <c r="F81" s="43" t="s">
        <v>149</v>
      </c>
      <c r="G81" s="44">
        <v>0.66666666666666663</v>
      </c>
      <c r="H81" s="54" t="s">
        <v>123</v>
      </c>
      <c r="I81" s="41">
        <v>12000</v>
      </c>
      <c r="J81" s="41">
        <v>6500</v>
      </c>
      <c r="K81" s="41"/>
      <c r="L81" s="41"/>
      <c r="M81" s="41"/>
      <c r="N81" s="41">
        <v>6500</v>
      </c>
      <c r="O81" s="50">
        <v>3500</v>
      </c>
      <c r="P81" s="50">
        <v>6200</v>
      </c>
    </row>
    <row r="82" spans="2:16" ht="14">
      <c r="B82" s="36">
        <v>79</v>
      </c>
      <c r="C82" s="35" t="s">
        <v>256</v>
      </c>
      <c r="D82" s="33" t="s">
        <v>257</v>
      </c>
      <c r="E82" s="33" t="s">
        <v>258</v>
      </c>
      <c r="F82" s="43" t="s">
        <v>133</v>
      </c>
      <c r="G82" s="44">
        <v>0.5</v>
      </c>
      <c r="H82" s="43"/>
      <c r="I82" s="41">
        <v>4000</v>
      </c>
      <c r="J82" s="41">
        <v>2500</v>
      </c>
      <c r="K82" s="41"/>
      <c r="L82" s="41"/>
      <c r="M82" s="41"/>
      <c r="N82" s="41">
        <v>2500</v>
      </c>
      <c r="O82" s="50">
        <v>1500</v>
      </c>
      <c r="P82" s="50">
        <v>2200</v>
      </c>
    </row>
    <row r="83" spans="2:16" ht="14">
      <c r="B83" s="36">
        <v>80</v>
      </c>
      <c r="C83" s="35" t="s">
        <v>259</v>
      </c>
      <c r="D83" s="33" t="s">
        <v>257</v>
      </c>
      <c r="E83" s="33" t="s">
        <v>258</v>
      </c>
      <c r="F83" s="43" t="s">
        <v>133</v>
      </c>
      <c r="G83" s="44">
        <v>0.73611111111111116</v>
      </c>
      <c r="H83" s="43"/>
      <c r="I83" s="41">
        <v>4000</v>
      </c>
      <c r="J83" s="41">
        <v>2500</v>
      </c>
      <c r="K83" s="41"/>
      <c r="L83" s="41"/>
      <c r="M83" s="41"/>
      <c r="N83" s="41">
        <v>2500</v>
      </c>
      <c r="O83" s="50">
        <v>1500</v>
      </c>
      <c r="P83" s="50">
        <v>2200</v>
      </c>
    </row>
    <row r="84" spans="2:16" ht="14">
      <c r="B84" s="36">
        <v>81</v>
      </c>
      <c r="C84" s="35" t="s">
        <v>260</v>
      </c>
      <c r="D84" s="33" t="s">
        <v>257</v>
      </c>
      <c r="E84" s="33" t="s">
        <v>258</v>
      </c>
      <c r="F84" s="43" t="s">
        <v>136</v>
      </c>
      <c r="G84" s="44">
        <v>0.5</v>
      </c>
      <c r="H84" s="43"/>
      <c r="I84" s="41">
        <v>4000</v>
      </c>
      <c r="J84" s="41">
        <v>2500</v>
      </c>
      <c r="K84" s="41"/>
      <c r="L84" s="41"/>
      <c r="M84" s="41"/>
      <c r="N84" s="41">
        <v>2500</v>
      </c>
      <c r="O84" s="50">
        <v>1500</v>
      </c>
      <c r="P84" s="50">
        <v>2200</v>
      </c>
    </row>
    <row r="85" spans="2:16" ht="14">
      <c r="B85" s="36">
        <v>82</v>
      </c>
      <c r="C85" s="35" t="s">
        <v>261</v>
      </c>
      <c r="D85" s="33" t="s">
        <v>257</v>
      </c>
      <c r="E85" s="33" t="s">
        <v>258</v>
      </c>
      <c r="F85" s="43" t="s">
        <v>136</v>
      </c>
      <c r="G85" s="44">
        <v>0.73611111111111116</v>
      </c>
      <c r="H85" s="43"/>
      <c r="I85" s="41">
        <v>4000</v>
      </c>
      <c r="J85" s="41">
        <v>2500</v>
      </c>
      <c r="K85" s="41"/>
      <c r="L85" s="41"/>
      <c r="M85" s="41"/>
      <c r="N85" s="41">
        <v>2500</v>
      </c>
      <c r="O85" s="50">
        <v>1500</v>
      </c>
      <c r="P85" s="50">
        <v>2200</v>
      </c>
    </row>
    <row r="86" spans="2:16" ht="14">
      <c r="B86" s="36">
        <v>83</v>
      </c>
      <c r="C86" s="35" t="s">
        <v>262</v>
      </c>
      <c r="D86" s="33" t="s">
        <v>257</v>
      </c>
      <c r="E86" s="33" t="s">
        <v>258</v>
      </c>
      <c r="F86" s="43" t="s">
        <v>139</v>
      </c>
      <c r="G86" s="44">
        <v>0.5</v>
      </c>
      <c r="H86" s="43"/>
      <c r="I86" s="41">
        <v>4000</v>
      </c>
      <c r="J86" s="41">
        <v>2500</v>
      </c>
      <c r="K86" s="41"/>
      <c r="L86" s="41"/>
      <c r="M86" s="41"/>
      <c r="N86" s="41">
        <v>2500</v>
      </c>
      <c r="O86" s="50">
        <v>1500</v>
      </c>
      <c r="P86" s="50">
        <v>2200</v>
      </c>
    </row>
    <row r="87" spans="2:16" ht="14">
      <c r="B87" s="36">
        <v>84</v>
      </c>
      <c r="C87" s="35" t="s">
        <v>263</v>
      </c>
      <c r="D87" s="33" t="s">
        <v>257</v>
      </c>
      <c r="E87" s="33" t="s">
        <v>258</v>
      </c>
      <c r="F87" s="43" t="s">
        <v>139</v>
      </c>
      <c r="G87" s="44">
        <v>0.73611111111111116</v>
      </c>
      <c r="H87" s="43"/>
      <c r="I87" s="41">
        <v>4000</v>
      </c>
      <c r="J87" s="41">
        <v>2500</v>
      </c>
      <c r="K87" s="41"/>
      <c r="L87" s="41"/>
      <c r="M87" s="41"/>
      <c r="N87" s="41">
        <v>2500</v>
      </c>
      <c r="O87" s="50">
        <v>1500</v>
      </c>
      <c r="P87" s="50">
        <v>2200</v>
      </c>
    </row>
    <row r="88" spans="2:16" ht="14">
      <c r="B88" s="36">
        <v>85</v>
      </c>
      <c r="C88" s="35" t="s">
        <v>264</v>
      </c>
      <c r="D88" s="33" t="s">
        <v>257</v>
      </c>
      <c r="E88" s="33" t="s">
        <v>258</v>
      </c>
      <c r="F88" s="43" t="s">
        <v>142</v>
      </c>
      <c r="G88" s="44">
        <v>0.5</v>
      </c>
      <c r="H88" s="43"/>
      <c r="I88" s="41">
        <v>5000</v>
      </c>
      <c r="J88" s="41">
        <v>3000</v>
      </c>
      <c r="K88" s="41"/>
      <c r="L88" s="41"/>
      <c r="M88" s="41"/>
      <c r="N88" s="41">
        <v>3000</v>
      </c>
      <c r="O88" s="50">
        <v>1500</v>
      </c>
      <c r="P88" s="50">
        <v>2700</v>
      </c>
    </row>
    <row r="89" spans="2:16" ht="14">
      <c r="B89" s="36">
        <v>86</v>
      </c>
      <c r="C89" s="35" t="s">
        <v>265</v>
      </c>
      <c r="D89" s="33" t="s">
        <v>257</v>
      </c>
      <c r="E89" s="33" t="s">
        <v>258</v>
      </c>
      <c r="F89" s="43" t="s">
        <v>142</v>
      </c>
      <c r="G89" s="44">
        <v>0.73611111111111116</v>
      </c>
      <c r="H89" s="43"/>
      <c r="I89" s="41">
        <v>5000</v>
      </c>
      <c r="J89" s="41">
        <v>3000</v>
      </c>
      <c r="K89" s="41"/>
      <c r="L89" s="41"/>
      <c r="M89" s="41"/>
      <c r="N89" s="41">
        <v>3000</v>
      </c>
      <c r="O89" s="50">
        <v>1500</v>
      </c>
      <c r="P89" s="50">
        <v>2700</v>
      </c>
    </row>
    <row r="90" spans="2:16" ht="14">
      <c r="B90" s="36">
        <v>87</v>
      </c>
      <c r="C90" s="35" t="s">
        <v>266</v>
      </c>
      <c r="D90" s="33" t="s">
        <v>257</v>
      </c>
      <c r="E90" s="33" t="s">
        <v>258</v>
      </c>
      <c r="F90" s="43" t="s">
        <v>145</v>
      </c>
      <c r="G90" s="44">
        <v>0.54166666666666663</v>
      </c>
      <c r="H90" s="43"/>
      <c r="I90" s="41">
        <v>6000</v>
      </c>
      <c r="J90" s="41">
        <v>4000</v>
      </c>
      <c r="K90" s="41"/>
      <c r="L90" s="41"/>
      <c r="M90" s="41"/>
      <c r="N90" s="41">
        <v>4000</v>
      </c>
      <c r="O90" s="50">
        <v>2000</v>
      </c>
      <c r="P90" s="50">
        <v>3700</v>
      </c>
    </row>
    <row r="91" spans="2:16" ht="14">
      <c r="B91" s="36">
        <v>88</v>
      </c>
      <c r="C91" s="35" t="s">
        <v>267</v>
      </c>
      <c r="D91" s="33" t="s">
        <v>257</v>
      </c>
      <c r="E91" s="33" t="s">
        <v>258</v>
      </c>
      <c r="F91" s="43" t="s">
        <v>145</v>
      </c>
      <c r="G91" s="44">
        <v>0.75</v>
      </c>
      <c r="H91" s="43"/>
      <c r="I91" s="41">
        <v>8500</v>
      </c>
      <c r="J91" s="41">
        <v>5500</v>
      </c>
      <c r="K91" s="41"/>
      <c r="L91" s="41"/>
      <c r="M91" s="41"/>
      <c r="N91" s="41">
        <v>5500</v>
      </c>
      <c r="O91" s="50">
        <v>3000</v>
      </c>
      <c r="P91" s="50">
        <v>5200</v>
      </c>
    </row>
    <row r="92" spans="2:16" ht="14">
      <c r="B92" s="36">
        <v>89</v>
      </c>
      <c r="C92" s="35" t="s">
        <v>268</v>
      </c>
      <c r="D92" s="33" t="s">
        <v>269</v>
      </c>
      <c r="E92" s="33" t="s">
        <v>270</v>
      </c>
      <c r="F92" s="43" t="s">
        <v>133</v>
      </c>
      <c r="G92" s="44">
        <v>0.5</v>
      </c>
      <c r="H92" s="43"/>
      <c r="I92" s="41">
        <v>2500</v>
      </c>
      <c r="J92" s="41">
        <v>1500</v>
      </c>
      <c r="K92" s="41"/>
      <c r="L92" s="41"/>
      <c r="M92" s="41"/>
      <c r="N92" s="41">
        <v>1500</v>
      </c>
      <c r="O92" s="50">
        <v>1000</v>
      </c>
      <c r="P92" s="50">
        <v>1200</v>
      </c>
    </row>
    <row r="93" spans="2:16" ht="14">
      <c r="B93" s="36">
        <v>90</v>
      </c>
      <c r="C93" s="35" t="s">
        <v>271</v>
      </c>
      <c r="D93" s="33" t="s">
        <v>269</v>
      </c>
      <c r="E93" s="33" t="s">
        <v>270</v>
      </c>
      <c r="F93" s="43" t="s">
        <v>133</v>
      </c>
      <c r="G93" s="44">
        <v>0.70833333333333337</v>
      </c>
      <c r="H93" s="43"/>
      <c r="I93" s="41">
        <v>2500</v>
      </c>
      <c r="J93" s="41">
        <v>1500</v>
      </c>
      <c r="K93" s="41"/>
      <c r="L93" s="41"/>
      <c r="M93" s="41"/>
      <c r="N93" s="41">
        <v>1500</v>
      </c>
      <c r="O93" s="50">
        <v>1000</v>
      </c>
      <c r="P93" s="50">
        <v>1200</v>
      </c>
    </row>
    <row r="94" spans="2:16" ht="14">
      <c r="B94" s="36">
        <v>91</v>
      </c>
      <c r="C94" s="35" t="s">
        <v>272</v>
      </c>
      <c r="D94" s="33" t="s">
        <v>269</v>
      </c>
      <c r="E94" s="33" t="s">
        <v>270</v>
      </c>
      <c r="F94" s="43" t="s">
        <v>136</v>
      </c>
      <c r="G94" s="44">
        <v>0.5</v>
      </c>
      <c r="H94" s="43"/>
      <c r="I94" s="41">
        <v>2500</v>
      </c>
      <c r="J94" s="41">
        <v>1500</v>
      </c>
      <c r="K94" s="41"/>
      <c r="L94" s="41"/>
      <c r="M94" s="41"/>
      <c r="N94" s="41">
        <v>1500</v>
      </c>
      <c r="O94" s="50">
        <v>1000</v>
      </c>
      <c r="P94" s="50">
        <v>1200</v>
      </c>
    </row>
    <row r="95" spans="2:16" ht="14">
      <c r="B95" s="36">
        <v>92</v>
      </c>
      <c r="C95" s="35" t="s">
        <v>273</v>
      </c>
      <c r="D95" s="33" t="s">
        <v>269</v>
      </c>
      <c r="E95" s="33" t="s">
        <v>270</v>
      </c>
      <c r="F95" s="43" t="s">
        <v>136</v>
      </c>
      <c r="G95" s="44">
        <v>0.70833333333333337</v>
      </c>
      <c r="H95" s="43"/>
      <c r="I95" s="41">
        <v>2500</v>
      </c>
      <c r="J95" s="41">
        <v>1500</v>
      </c>
      <c r="K95" s="41"/>
      <c r="L95" s="41"/>
      <c r="M95" s="41"/>
      <c r="N95" s="41">
        <v>1500</v>
      </c>
      <c r="O95" s="50">
        <v>1000</v>
      </c>
      <c r="P95" s="50">
        <v>1200</v>
      </c>
    </row>
    <row r="96" spans="2:16" ht="14">
      <c r="B96" s="36">
        <v>93</v>
      </c>
      <c r="C96" s="35" t="s">
        <v>274</v>
      </c>
      <c r="D96" s="33" t="s">
        <v>269</v>
      </c>
      <c r="E96" s="33" t="s">
        <v>270</v>
      </c>
      <c r="F96" s="43" t="s">
        <v>139</v>
      </c>
      <c r="G96" s="44">
        <v>0.5</v>
      </c>
      <c r="H96" s="43"/>
      <c r="I96" s="41">
        <v>2500</v>
      </c>
      <c r="J96" s="41">
        <v>1500</v>
      </c>
      <c r="K96" s="41"/>
      <c r="L96" s="41"/>
      <c r="M96" s="41"/>
      <c r="N96" s="41">
        <v>1500</v>
      </c>
      <c r="O96" s="50">
        <v>1000</v>
      </c>
      <c r="P96" s="50">
        <v>1200</v>
      </c>
    </row>
    <row r="97" spans="2:16" ht="14">
      <c r="B97" s="36">
        <v>94</v>
      </c>
      <c r="C97" s="35" t="s">
        <v>275</v>
      </c>
      <c r="D97" s="33" t="s">
        <v>269</v>
      </c>
      <c r="E97" s="33" t="s">
        <v>270</v>
      </c>
      <c r="F97" s="43" t="s">
        <v>139</v>
      </c>
      <c r="G97" s="44">
        <v>0.70833333333333337</v>
      </c>
      <c r="H97" s="43"/>
      <c r="I97" s="41">
        <v>2500</v>
      </c>
      <c r="J97" s="41">
        <v>1500</v>
      </c>
      <c r="K97" s="41"/>
      <c r="L97" s="41"/>
      <c r="M97" s="41"/>
      <c r="N97" s="41">
        <v>1500</v>
      </c>
      <c r="O97" s="50">
        <v>1000</v>
      </c>
      <c r="P97" s="50">
        <v>1200</v>
      </c>
    </row>
    <row r="98" spans="2:16" ht="14">
      <c r="B98" s="36">
        <v>95</v>
      </c>
      <c r="C98" s="35" t="s">
        <v>276</v>
      </c>
      <c r="D98" s="33" t="s">
        <v>269</v>
      </c>
      <c r="E98" s="33" t="s">
        <v>270</v>
      </c>
      <c r="F98" s="43" t="s">
        <v>142</v>
      </c>
      <c r="G98" s="44">
        <v>0.5</v>
      </c>
      <c r="H98" s="43"/>
      <c r="I98" s="41">
        <v>2500</v>
      </c>
      <c r="J98" s="41">
        <v>1500</v>
      </c>
      <c r="K98" s="41"/>
      <c r="L98" s="41"/>
      <c r="M98" s="41"/>
      <c r="N98" s="41">
        <v>1500</v>
      </c>
      <c r="O98" s="50">
        <v>1000</v>
      </c>
      <c r="P98" s="50">
        <v>1200</v>
      </c>
    </row>
    <row r="99" spans="2:16" ht="14">
      <c r="B99" s="36">
        <v>96</v>
      </c>
      <c r="C99" s="35" t="s">
        <v>277</v>
      </c>
      <c r="D99" s="33" t="s">
        <v>269</v>
      </c>
      <c r="E99" s="33" t="s">
        <v>270</v>
      </c>
      <c r="F99" s="43" t="s">
        <v>142</v>
      </c>
      <c r="G99" s="44">
        <v>0.70833333333333337</v>
      </c>
      <c r="H99" s="43"/>
      <c r="I99" s="41">
        <v>2500</v>
      </c>
      <c r="J99" s="41">
        <v>1500</v>
      </c>
      <c r="K99" s="41"/>
      <c r="L99" s="41"/>
      <c r="M99" s="41"/>
      <c r="N99" s="41">
        <v>1500</v>
      </c>
      <c r="O99" s="50">
        <v>1000</v>
      </c>
      <c r="P99" s="50">
        <v>1200</v>
      </c>
    </row>
    <row r="100" spans="2:16" ht="14">
      <c r="B100" s="36">
        <v>97</v>
      </c>
      <c r="C100" s="35" t="s">
        <v>278</v>
      </c>
      <c r="D100" s="33" t="s">
        <v>269</v>
      </c>
      <c r="E100" s="33" t="s">
        <v>270</v>
      </c>
      <c r="F100" s="43" t="s">
        <v>145</v>
      </c>
      <c r="G100" s="44">
        <v>0.5</v>
      </c>
      <c r="H100" s="43"/>
      <c r="I100" s="41">
        <v>2500</v>
      </c>
      <c r="J100" s="41">
        <v>1500</v>
      </c>
      <c r="K100" s="41"/>
      <c r="L100" s="41"/>
      <c r="M100" s="41"/>
      <c r="N100" s="41">
        <v>1500</v>
      </c>
      <c r="O100" s="50">
        <v>1000</v>
      </c>
      <c r="P100" s="50">
        <v>1200</v>
      </c>
    </row>
    <row r="101" spans="2:16" ht="14">
      <c r="B101" s="36">
        <v>98</v>
      </c>
      <c r="C101" s="35" t="s">
        <v>279</v>
      </c>
      <c r="D101" s="33" t="s">
        <v>269</v>
      </c>
      <c r="E101" s="33" t="s">
        <v>270</v>
      </c>
      <c r="F101" s="43" t="s">
        <v>145</v>
      </c>
      <c r="G101" s="44">
        <v>0.70833333333333337</v>
      </c>
      <c r="H101" s="43"/>
      <c r="I101" s="41">
        <v>2500</v>
      </c>
      <c r="J101" s="41">
        <v>1500</v>
      </c>
      <c r="K101" s="41"/>
      <c r="L101" s="41"/>
      <c r="M101" s="41"/>
      <c r="N101" s="41">
        <v>1500</v>
      </c>
      <c r="O101" s="50">
        <v>1000</v>
      </c>
      <c r="P101" s="50">
        <v>1200</v>
      </c>
    </row>
    <row r="102" spans="2:16" ht="14">
      <c r="B102" s="36">
        <v>99</v>
      </c>
      <c r="C102" s="35" t="s">
        <v>280</v>
      </c>
      <c r="D102" s="33" t="s">
        <v>269</v>
      </c>
      <c r="E102" s="33" t="s">
        <v>270</v>
      </c>
      <c r="F102" s="43" t="s">
        <v>149</v>
      </c>
      <c r="G102" s="44">
        <v>0.5</v>
      </c>
      <c r="H102" s="43"/>
      <c r="I102" s="41">
        <v>2500</v>
      </c>
      <c r="J102" s="41">
        <v>1500</v>
      </c>
      <c r="K102" s="41"/>
      <c r="L102" s="41"/>
      <c r="M102" s="41"/>
      <c r="N102" s="41">
        <v>1500</v>
      </c>
      <c r="O102" s="50">
        <v>1000</v>
      </c>
      <c r="P102" s="50">
        <v>1200</v>
      </c>
    </row>
    <row r="103" spans="2:16" ht="14">
      <c r="B103" s="36">
        <v>100</v>
      </c>
      <c r="C103" s="35" t="s">
        <v>281</v>
      </c>
      <c r="D103" s="33" t="s">
        <v>269</v>
      </c>
      <c r="E103" s="33" t="s">
        <v>270</v>
      </c>
      <c r="F103" s="43" t="s">
        <v>149</v>
      </c>
      <c r="G103" s="44">
        <v>0.70833333333333337</v>
      </c>
      <c r="H103" s="43"/>
      <c r="I103" s="41">
        <v>2500</v>
      </c>
      <c r="J103" s="41">
        <v>1500</v>
      </c>
      <c r="K103" s="41"/>
      <c r="L103" s="41"/>
      <c r="M103" s="41"/>
      <c r="N103" s="41">
        <v>1500</v>
      </c>
      <c r="O103" s="50">
        <v>1000</v>
      </c>
      <c r="P103" s="50">
        <v>1200</v>
      </c>
    </row>
    <row r="104" spans="2:16" ht="14">
      <c r="B104" s="36">
        <v>101</v>
      </c>
      <c r="C104" s="35" t="s">
        <v>282</v>
      </c>
      <c r="D104" s="33" t="s">
        <v>269</v>
      </c>
      <c r="E104" s="33" t="s">
        <v>270</v>
      </c>
      <c r="F104" s="43" t="s">
        <v>151</v>
      </c>
      <c r="G104" s="44">
        <v>0.5</v>
      </c>
      <c r="H104" s="43"/>
      <c r="I104" s="41">
        <v>2500</v>
      </c>
      <c r="J104" s="41">
        <v>1500</v>
      </c>
      <c r="K104" s="41"/>
      <c r="L104" s="41"/>
      <c r="M104" s="41"/>
      <c r="N104" s="41">
        <v>1500</v>
      </c>
      <c r="O104" s="50">
        <v>1000</v>
      </c>
      <c r="P104" s="50">
        <v>1200</v>
      </c>
    </row>
    <row r="105" spans="2:16" ht="14">
      <c r="B105" s="36">
        <v>102</v>
      </c>
      <c r="C105" s="35" t="s">
        <v>283</v>
      </c>
      <c r="D105" s="33" t="s">
        <v>269</v>
      </c>
      <c r="E105" s="33" t="s">
        <v>270</v>
      </c>
      <c r="F105" s="43" t="s">
        <v>151</v>
      </c>
      <c r="G105" s="44">
        <v>0.70833333333333337</v>
      </c>
      <c r="H105" s="43"/>
      <c r="I105" s="41">
        <v>2500</v>
      </c>
      <c r="J105" s="41">
        <v>1500</v>
      </c>
      <c r="K105" s="41"/>
      <c r="L105" s="41"/>
      <c r="M105" s="41"/>
      <c r="N105" s="41">
        <v>1500</v>
      </c>
      <c r="O105" s="50">
        <v>1000</v>
      </c>
      <c r="P105" s="50">
        <v>1200</v>
      </c>
    </row>
    <row r="106" spans="2:16" ht="14">
      <c r="B106" s="36">
        <v>103</v>
      </c>
      <c r="C106" s="35" t="s">
        <v>284</v>
      </c>
      <c r="D106" s="33" t="s">
        <v>269</v>
      </c>
      <c r="E106" s="33" t="s">
        <v>270</v>
      </c>
      <c r="F106" s="43" t="s">
        <v>153</v>
      </c>
      <c r="G106" s="44">
        <v>0.5</v>
      </c>
      <c r="H106" s="43"/>
      <c r="I106" s="41">
        <v>2500</v>
      </c>
      <c r="J106" s="41">
        <v>1500</v>
      </c>
      <c r="K106" s="41"/>
      <c r="L106" s="41"/>
      <c r="M106" s="41"/>
      <c r="N106" s="41">
        <v>1500</v>
      </c>
      <c r="O106" s="50">
        <v>1000</v>
      </c>
      <c r="P106" s="50">
        <v>1200</v>
      </c>
    </row>
    <row r="107" spans="2:16" ht="14">
      <c r="B107" s="36">
        <v>104</v>
      </c>
      <c r="C107" s="35" t="s">
        <v>285</v>
      </c>
      <c r="D107" s="33" t="s">
        <v>269</v>
      </c>
      <c r="E107" s="33" t="s">
        <v>270</v>
      </c>
      <c r="F107" s="43" t="s">
        <v>153</v>
      </c>
      <c r="G107" s="44">
        <v>0.70833333333333337</v>
      </c>
      <c r="H107" s="43"/>
      <c r="I107" s="41">
        <v>2500</v>
      </c>
      <c r="J107" s="41">
        <v>1500</v>
      </c>
      <c r="K107" s="41"/>
      <c r="L107" s="41"/>
      <c r="M107" s="41"/>
      <c r="N107" s="41">
        <v>1500</v>
      </c>
      <c r="O107" s="50">
        <v>1000</v>
      </c>
      <c r="P107" s="50">
        <v>1200</v>
      </c>
    </row>
    <row r="108" spans="2:16" ht="14">
      <c r="B108" s="36">
        <v>105</v>
      </c>
      <c r="C108" s="35" t="s">
        <v>286</v>
      </c>
      <c r="D108" s="33" t="s">
        <v>269</v>
      </c>
      <c r="E108" s="33" t="s">
        <v>270</v>
      </c>
      <c r="F108" s="43" t="s">
        <v>155</v>
      </c>
      <c r="G108" s="44">
        <v>0.54166666666666663</v>
      </c>
      <c r="H108" s="43"/>
      <c r="I108" s="41">
        <v>3000</v>
      </c>
      <c r="J108" s="42" t="s">
        <v>123</v>
      </c>
      <c r="K108" s="41"/>
      <c r="L108" s="41"/>
      <c r="M108" s="41"/>
      <c r="N108" s="41">
        <v>2000</v>
      </c>
      <c r="O108" s="48" t="s">
        <v>123</v>
      </c>
      <c r="P108" s="48" t="s">
        <v>123</v>
      </c>
    </row>
    <row r="109" spans="2:16" ht="14">
      <c r="B109" s="36">
        <v>106</v>
      </c>
      <c r="C109" s="35" t="s">
        <v>287</v>
      </c>
      <c r="D109" s="33" t="s">
        <v>269</v>
      </c>
      <c r="E109" s="33" t="s">
        <v>270</v>
      </c>
      <c r="F109" s="43" t="s">
        <v>157</v>
      </c>
      <c r="G109" s="44">
        <v>0.54166666666666663</v>
      </c>
      <c r="H109" s="43"/>
      <c r="I109" s="41">
        <v>3000</v>
      </c>
      <c r="J109" s="42" t="s">
        <v>123</v>
      </c>
      <c r="K109" s="41"/>
      <c r="L109" s="41"/>
      <c r="M109" s="41"/>
      <c r="N109" s="41">
        <v>2000</v>
      </c>
      <c r="O109" s="48" t="s">
        <v>123</v>
      </c>
      <c r="P109" s="48" t="s">
        <v>123</v>
      </c>
    </row>
    <row r="110" spans="2:16" ht="14">
      <c r="B110" s="36">
        <v>107</v>
      </c>
      <c r="C110" s="35" t="s">
        <v>288</v>
      </c>
      <c r="D110" s="33" t="s">
        <v>269</v>
      </c>
      <c r="E110" s="33" t="s">
        <v>270</v>
      </c>
      <c r="F110" s="43" t="s">
        <v>205</v>
      </c>
      <c r="G110" s="44">
        <v>0.54166666666666663</v>
      </c>
      <c r="H110" s="43"/>
      <c r="I110" s="41">
        <v>4000</v>
      </c>
      <c r="J110" s="42" t="s">
        <v>123</v>
      </c>
      <c r="K110" s="41"/>
      <c r="L110" s="41"/>
      <c r="M110" s="41"/>
      <c r="N110" s="41">
        <v>2500</v>
      </c>
      <c r="O110" s="48" t="s">
        <v>123</v>
      </c>
      <c r="P110" s="48" t="s">
        <v>123</v>
      </c>
    </row>
    <row r="111" spans="2:16" ht="14">
      <c r="B111" s="36">
        <v>108</v>
      </c>
      <c r="C111" s="35" t="s">
        <v>289</v>
      </c>
      <c r="D111" s="33" t="s">
        <v>269</v>
      </c>
      <c r="E111" s="33" t="s">
        <v>270</v>
      </c>
      <c r="F111" s="43" t="s">
        <v>205</v>
      </c>
      <c r="G111" s="44">
        <v>0.71875</v>
      </c>
      <c r="H111" s="43"/>
      <c r="I111" s="41">
        <v>4000</v>
      </c>
      <c r="J111" s="41">
        <v>2500</v>
      </c>
      <c r="K111" s="41"/>
      <c r="L111" s="41"/>
      <c r="M111" s="41"/>
      <c r="N111" s="41">
        <v>2500</v>
      </c>
      <c r="O111" s="50">
        <v>1500</v>
      </c>
      <c r="P111" s="50">
        <v>2200</v>
      </c>
    </row>
    <row r="112" spans="2:16" ht="14">
      <c r="B112" s="36">
        <v>109</v>
      </c>
      <c r="C112" s="35" t="s">
        <v>290</v>
      </c>
      <c r="D112" s="33" t="s">
        <v>291</v>
      </c>
      <c r="E112" s="33" t="s">
        <v>292</v>
      </c>
      <c r="F112" s="43" t="s">
        <v>139</v>
      </c>
      <c r="G112" s="44">
        <v>0.41666666666666669</v>
      </c>
      <c r="H112" s="43"/>
      <c r="I112" s="42" t="s">
        <v>123</v>
      </c>
      <c r="J112" s="41">
        <v>2000</v>
      </c>
      <c r="K112" s="41"/>
      <c r="L112" s="41"/>
      <c r="M112" s="41"/>
      <c r="N112" s="41">
        <v>2000</v>
      </c>
      <c r="O112" s="50">
        <v>1000</v>
      </c>
      <c r="P112" s="50">
        <v>1700</v>
      </c>
    </row>
    <row r="113" spans="2:16" ht="14">
      <c r="B113" s="36">
        <v>110</v>
      </c>
      <c r="C113" s="35" t="s">
        <v>293</v>
      </c>
      <c r="D113" s="33" t="s">
        <v>291</v>
      </c>
      <c r="E113" s="33" t="s">
        <v>292</v>
      </c>
      <c r="F113" s="43" t="s">
        <v>142</v>
      </c>
      <c r="G113" s="44">
        <v>0.41666666666666669</v>
      </c>
      <c r="H113" s="43"/>
      <c r="I113" s="42" t="s">
        <v>123</v>
      </c>
      <c r="J113" s="41">
        <v>2500</v>
      </c>
      <c r="K113" s="41"/>
      <c r="L113" s="41"/>
      <c r="M113" s="41"/>
      <c r="N113" s="41">
        <v>2500</v>
      </c>
      <c r="O113" s="50">
        <v>1500</v>
      </c>
      <c r="P113" s="50">
        <v>2200</v>
      </c>
    </row>
    <row r="114" spans="2:16" ht="14">
      <c r="B114" s="36">
        <v>111</v>
      </c>
      <c r="C114" s="35" t="s">
        <v>294</v>
      </c>
      <c r="D114" s="33" t="s">
        <v>291</v>
      </c>
      <c r="E114" s="33" t="s">
        <v>292</v>
      </c>
      <c r="F114" s="43" t="s">
        <v>145</v>
      </c>
      <c r="G114" s="44">
        <v>0.41666666666666669</v>
      </c>
      <c r="H114" s="43"/>
      <c r="I114" s="42" t="s">
        <v>123</v>
      </c>
      <c r="J114" s="41">
        <v>2500</v>
      </c>
      <c r="K114" s="41"/>
      <c r="L114" s="41"/>
      <c r="M114" s="41"/>
      <c r="N114" s="41">
        <v>2500</v>
      </c>
      <c r="O114" s="50">
        <v>1500</v>
      </c>
      <c r="P114" s="50">
        <v>2200</v>
      </c>
    </row>
    <row r="115" spans="2:16" ht="14">
      <c r="B115" s="36">
        <v>112</v>
      </c>
      <c r="C115" s="35" t="s">
        <v>295</v>
      </c>
      <c r="D115" s="33" t="s">
        <v>291</v>
      </c>
      <c r="E115" s="33" t="s">
        <v>292</v>
      </c>
      <c r="F115" s="43" t="s">
        <v>149</v>
      </c>
      <c r="G115" s="44">
        <v>0.41666666666666669</v>
      </c>
      <c r="H115" s="43"/>
      <c r="I115" s="42" t="s">
        <v>123</v>
      </c>
      <c r="J115" s="41">
        <v>2500</v>
      </c>
      <c r="K115" s="41"/>
      <c r="L115" s="41"/>
      <c r="M115" s="41"/>
      <c r="N115" s="41">
        <v>2500</v>
      </c>
      <c r="O115" s="50">
        <v>1500</v>
      </c>
      <c r="P115" s="50">
        <v>2200</v>
      </c>
    </row>
    <row r="116" spans="2:16" ht="14">
      <c r="B116" s="36">
        <v>113</v>
      </c>
      <c r="C116" s="35" t="s">
        <v>296</v>
      </c>
      <c r="D116" s="33" t="s">
        <v>297</v>
      </c>
      <c r="E116" s="33" t="s">
        <v>298</v>
      </c>
      <c r="F116" s="43" t="s">
        <v>155</v>
      </c>
      <c r="G116" s="44">
        <v>0.4375</v>
      </c>
      <c r="H116" s="43"/>
      <c r="I116" s="41">
        <v>1500</v>
      </c>
      <c r="J116" s="41"/>
      <c r="K116" s="41"/>
      <c r="L116" s="41"/>
      <c r="M116" s="41"/>
      <c r="N116" s="41">
        <v>1500</v>
      </c>
      <c r="O116" s="50">
        <v>1000</v>
      </c>
      <c r="P116" s="50">
        <v>1200</v>
      </c>
    </row>
    <row r="117" spans="2:16" ht="14">
      <c r="B117" s="36">
        <v>114</v>
      </c>
      <c r="C117" s="35" t="s">
        <v>299</v>
      </c>
      <c r="D117" s="33" t="s">
        <v>297</v>
      </c>
      <c r="E117" s="33" t="s">
        <v>298</v>
      </c>
      <c r="F117" s="43" t="s">
        <v>157</v>
      </c>
      <c r="G117" s="44">
        <v>0.4375</v>
      </c>
      <c r="H117" s="43"/>
      <c r="I117" s="41">
        <v>2500</v>
      </c>
      <c r="J117" s="41"/>
      <c r="K117" s="41"/>
      <c r="L117" s="41"/>
      <c r="M117" s="41"/>
      <c r="N117" s="41">
        <v>2500</v>
      </c>
      <c r="O117" s="50">
        <v>1500</v>
      </c>
      <c r="P117" s="50">
        <v>2200</v>
      </c>
    </row>
    <row r="118" spans="2:16" ht="14">
      <c r="B118" s="36">
        <v>115</v>
      </c>
      <c r="C118" s="35" t="s">
        <v>300</v>
      </c>
      <c r="D118" s="33" t="s">
        <v>297</v>
      </c>
      <c r="E118" s="33" t="s">
        <v>298</v>
      </c>
      <c r="F118" s="43" t="s">
        <v>203</v>
      </c>
      <c r="G118" s="44">
        <v>0.4375</v>
      </c>
      <c r="H118" s="43"/>
      <c r="I118" s="41">
        <v>2500</v>
      </c>
      <c r="J118" s="41"/>
      <c r="K118" s="41"/>
      <c r="L118" s="41"/>
      <c r="M118" s="41"/>
      <c r="N118" s="41">
        <v>2500</v>
      </c>
      <c r="O118" s="50">
        <v>1500</v>
      </c>
      <c r="P118" s="50">
        <v>2200</v>
      </c>
    </row>
    <row r="119" spans="2:16" ht="14">
      <c r="B119" s="36">
        <v>116</v>
      </c>
      <c r="C119" s="35" t="s">
        <v>301</v>
      </c>
      <c r="D119" s="33" t="s">
        <v>297</v>
      </c>
      <c r="E119" s="33" t="s">
        <v>298</v>
      </c>
      <c r="F119" s="43" t="s">
        <v>205</v>
      </c>
      <c r="G119" s="44">
        <v>0.45833333333333331</v>
      </c>
      <c r="H119" s="43"/>
      <c r="I119" s="41">
        <v>2500</v>
      </c>
      <c r="J119" s="41"/>
      <c r="K119" s="41"/>
      <c r="L119" s="41"/>
      <c r="M119" s="41"/>
      <c r="N119" s="41">
        <v>2500</v>
      </c>
      <c r="O119" s="50">
        <v>1500</v>
      </c>
      <c r="P119" s="50">
        <v>2200</v>
      </c>
    </row>
    <row r="120" spans="2:16" ht="14">
      <c r="B120" s="36">
        <v>117</v>
      </c>
      <c r="C120" s="35" t="s">
        <v>302</v>
      </c>
      <c r="D120" s="33" t="s">
        <v>303</v>
      </c>
      <c r="E120" s="33" t="s">
        <v>304</v>
      </c>
      <c r="F120" s="43" t="s">
        <v>155</v>
      </c>
      <c r="G120" s="44">
        <v>0.41666666666666669</v>
      </c>
      <c r="H120" s="43"/>
      <c r="I120" s="41">
        <v>4000</v>
      </c>
      <c r="J120" s="41"/>
      <c r="K120" s="41"/>
      <c r="L120" s="41"/>
      <c r="M120" s="41"/>
      <c r="N120" s="41">
        <v>4000</v>
      </c>
      <c r="O120" s="50">
        <v>2000</v>
      </c>
      <c r="P120" s="50">
        <v>3700</v>
      </c>
    </row>
    <row r="121" spans="2:16" ht="14">
      <c r="B121" s="36">
        <v>118</v>
      </c>
      <c r="C121" s="35" t="s">
        <v>305</v>
      </c>
      <c r="D121" s="33" t="s">
        <v>303</v>
      </c>
      <c r="E121" s="33" t="s">
        <v>304</v>
      </c>
      <c r="F121" s="43" t="s">
        <v>157</v>
      </c>
      <c r="G121" s="44">
        <v>0.41666666666666669</v>
      </c>
      <c r="H121" s="43"/>
      <c r="I121" s="41">
        <v>4000</v>
      </c>
      <c r="J121" s="41"/>
      <c r="K121" s="41"/>
      <c r="L121" s="41"/>
      <c r="M121" s="41"/>
      <c r="N121" s="41">
        <v>4000</v>
      </c>
      <c r="O121" s="50">
        <v>2000</v>
      </c>
      <c r="P121" s="50">
        <v>3700</v>
      </c>
    </row>
    <row r="122" spans="2:16" ht="14">
      <c r="B122" s="36">
        <v>119</v>
      </c>
      <c r="C122" s="35" t="s">
        <v>306</v>
      </c>
      <c r="D122" s="33" t="s">
        <v>303</v>
      </c>
      <c r="E122" s="33" t="s">
        <v>304</v>
      </c>
      <c r="F122" s="43" t="s">
        <v>203</v>
      </c>
      <c r="G122" s="44">
        <v>0.41666666666666669</v>
      </c>
      <c r="H122" s="43"/>
      <c r="I122" s="41">
        <v>4000</v>
      </c>
      <c r="J122" s="41"/>
      <c r="K122" s="41"/>
      <c r="L122" s="41"/>
      <c r="M122" s="41"/>
      <c r="N122" s="41">
        <v>4000</v>
      </c>
      <c r="O122" s="50">
        <v>2000</v>
      </c>
      <c r="P122" s="50">
        <v>3700</v>
      </c>
    </row>
    <row r="123" spans="2:16" ht="14">
      <c r="B123" s="36">
        <v>120</v>
      </c>
      <c r="C123" s="35" t="s">
        <v>307</v>
      </c>
      <c r="D123" s="33" t="s">
        <v>303</v>
      </c>
      <c r="E123" s="33" t="s">
        <v>304</v>
      </c>
      <c r="F123" s="43" t="s">
        <v>205</v>
      </c>
      <c r="G123" s="44">
        <v>0.41666666666666669</v>
      </c>
      <c r="H123" s="43"/>
      <c r="I123" s="41">
        <v>4000</v>
      </c>
      <c r="J123" s="41"/>
      <c r="K123" s="41"/>
      <c r="L123" s="41"/>
      <c r="M123" s="41"/>
      <c r="N123" s="41">
        <v>4000</v>
      </c>
      <c r="O123" s="50">
        <v>2000</v>
      </c>
      <c r="P123" s="50">
        <v>3700</v>
      </c>
    </row>
    <row r="124" spans="2:16" ht="14">
      <c r="B124" s="36">
        <v>121</v>
      </c>
      <c r="C124" s="35" t="s">
        <v>308</v>
      </c>
      <c r="D124" s="33" t="s">
        <v>309</v>
      </c>
      <c r="E124" s="33" t="s">
        <v>310</v>
      </c>
      <c r="F124" s="55" t="s">
        <v>130</v>
      </c>
      <c r="G124" s="56" t="s">
        <v>197</v>
      </c>
      <c r="H124" s="55"/>
      <c r="I124" s="54"/>
      <c r="J124" s="54"/>
      <c r="K124" s="54"/>
      <c r="L124" s="54"/>
      <c r="M124" s="54"/>
      <c r="N124" s="54"/>
      <c r="O124" s="48"/>
      <c r="P124" s="48"/>
    </row>
    <row r="125" spans="2:16" ht="14">
      <c r="B125" s="36">
        <v>122</v>
      </c>
      <c r="C125" s="35" t="s">
        <v>311</v>
      </c>
      <c r="D125" s="33" t="s">
        <v>309</v>
      </c>
      <c r="E125" s="33" t="s">
        <v>310</v>
      </c>
      <c r="F125" s="55" t="s">
        <v>136</v>
      </c>
      <c r="G125" s="56" t="s">
        <v>197</v>
      </c>
      <c r="H125" s="55"/>
      <c r="I125" s="54"/>
      <c r="J125" s="54"/>
      <c r="K125" s="54"/>
      <c r="L125" s="54"/>
      <c r="M125" s="54"/>
      <c r="N125" s="54"/>
      <c r="O125" s="48"/>
      <c r="P125" s="48"/>
    </row>
    <row r="126" spans="2:16" ht="14">
      <c r="B126" s="36">
        <v>123</v>
      </c>
      <c r="C126" s="35" t="s">
        <v>312</v>
      </c>
      <c r="D126" s="33" t="s">
        <v>309</v>
      </c>
      <c r="E126" s="33" t="s">
        <v>310</v>
      </c>
      <c r="F126" s="55" t="s">
        <v>139</v>
      </c>
      <c r="G126" s="56" t="s">
        <v>197</v>
      </c>
      <c r="H126" s="55"/>
      <c r="I126" s="54"/>
      <c r="J126" s="54"/>
      <c r="K126" s="54"/>
      <c r="L126" s="54"/>
      <c r="M126" s="54"/>
      <c r="N126" s="54"/>
      <c r="O126" s="48"/>
      <c r="P126" s="48"/>
    </row>
    <row r="127" spans="2:16" ht="14">
      <c r="B127" s="36">
        <v>124</v>
      </c>
      <c r="C127" s="35" t="s">
        <v>313</v>
      </c>
      <c r="D127" s="33" t="s">
        <v>314</v>
      </c>
      <c r="E127" s="33" t="s">
        <v>315</v>
      </c>
      <c r="F127" s="55" t="s">
        <v>142</v>
      </c>
      <c r="G127" s="56" t="s">
        <v>197</v>
      </c>
      <c r="H127" s="55"/>
      <c r="I127" s="54"/>
      <c r="J127" s="54"/>
      <c r="K127" s="54"/>
      <c r="L127" s="54"/>
      <c r="M127" s="54"/>
      <c r="N127" s="54"/>
      <c r="O127" s="48"/>
      <c r="P127" s="48"/>
    </row>
    <row r="128" spans="2:16" ht="14">
      <c r="B128" s="36">
        <v>125</v>
      </c>
      <c r="C128" s="35" t="s">
        <v>316</v>
      </c>
      <c r="D128" s="33" t="s">
        <v>314</v>
      </c>
      <c r="E128" s="33" t="s">
        <v>315</v>
      </c>
      <c r="F128" s="55" t="s">
        <v>145</v>
      </c>
      <c r="G128" s="56" t="s">
        <v>197</v>
      </c>
      <c r="H128" s="55"/>
      <c r="I128" s="54"/>
      <c r="J128" s="54"/>
      <c r="K128" s="54"/>
      <c r="L128" s="54"/>
      <c r="M128" s="54"/>
      <c r="N128" s="54"/>
      <c r="O128" s="48"/>
      <c r="P128" s="48"/>
    </row>
    <row r="129" spans="2:16" ht="14">
      <c r="B129" s="36">
        <v>126</v>
      </c>
      <c r="C129" s="35" t="s">
        <v>317</v>
      </c>
      <c r="D129" s="33" t="s">
        <v>318</v>
      </c>
      <c r="E129" s="33" t="s">
        <v>319</v>
      </c>
      <c r="F129" s="43" t="s">
        <v>153</v>
      </c>
      <c r="G129" s="44">
        <v>0.39583333333333331</v>
      </c>
      <c r="H129" s="31"/>
      <c r="I129" s="54" t="s">
        <v>123</v>
      </c>
      <c r="J129" s="30"/>
      <c r="K129" s="30"/>
      <c r="L129" s="30"/>
      <c r="M129" s="30"/>
      <c r="N129" s="54" t="s">
        <v>123</v>
      </c>
      <c r="O129" s="48" t="s">
        <v>123</v>
      </c>
      <c r="P129" s="48" t="s">
        <v>123</v>
      </c>
    </row>
    <row r="130" spans="2:16" ht="14">
      <c r="B130" s="36">
        <v>127</v>
      </c>
      <c r="C130" s="35" t="s">
        <v>320</v>
      </c>
      <c r="D130" s="33" t="s">
        <v>321</v>
      </c>
      <c r="E130" s="33" t="s">
        <v>322</v>
      </c>
      <c r="F130" s="43" t="s">
        <v>149</v>
      </c>
      <c r="G130" s="44">
        <v>0.39583333333333331</v>
      </c>
      <c r="H130" s="31"/>
      <c r="I130" s="54" t="s">
        <v>123</v>
      </c>
      <c r="J130" s="30"/>
      <c r="K130" s="30"/>
      <c r="L130" s="30"/>
      <c r="M130" s="30"/>
      <c r="N130" s="30">
        <v>2000</v>
      </c>
      <c r="O130" s="48" t="s">
        <v>123</v>
      </c>
      <c r="P130" s="48" t="s">
        <v>123</v>
      </c>
    </row>
    <row r="131" spans="2:16" ht="14">
      <c r="B131" s="36">
        <v>128</v>
      </c>
      <c r="C131" s="35" t="s">
        <v>323</v>
      </c>
      <c r="D131" s="33" t="s">
        <v>321</v>
      </c>
      <c r="E131" s="33" t="s">
        <v>322</v>
      </c>
      <c r="F131" s="43" t="s">
        <v>151</v>
      </c>
      <c r="G131" s="44">
        <v>0.39583333333333331</v>
      </c>
      <c r="H131" s="31"/>
      <c r="I131" s="54" t="s">
        <v>123</v>
      </c>
      <c r="J131" s="30"/>
      <c r="K131" s="30"/>
      <c r="L131" s="30"/>
      <c r="M131" s="30"/>
      <c r="N131" s="30">
        <v>4000</v>
      </c>
      <c r="O131" s="48" t="s">
        <v>123</v>
      </c>
      <c r="P131" s="48" t="s">
        <v>123</v>
      </c>
    </row>
    <row r="132" spans="2:16" ht="14">
      <c r="B132" s="36">
        <v>129</v>
      </c>
      <c r="C132" s="35" t="s">
        <v>324</v>
      </c>
      <c r="D132" s="33" t="s">
        <v>325</v>
      </c>
      <c r="E132" s="33" t="s">
        <v>326</v>
      </c>
      <c r="F132" s="43" t="s">
        <v>133</v>
      </c>
      <c r="G132" s="44">
        <v>0.39583333333333331</v>
      </c>
      <c r="H132" s="31"/>
      <c r="I132" s="30">
        <v>3000</v>
      </c>
      <c r="J132" s="30"/>
      <c r="K132" s="30"/>
      <c r="L132" s="30"/>
      <c r="M132" s="30"/>
      <c r="N132" s="30">
        <v>3000</v>
      </c>
      <c r="O132" s="45">
        <v>1500</v>
      </c>
      <c r="P132" s="45">
        <v>2700</v>
      </c>
    </row>
    <row r="133" spans="2:16" ht="14">
      <c r="B133" s="36">
        <v>130</v>
      </c>
      <c r="C133" s="35" t="s">
        <v>327</v>
      </c>
      <c r="D133" s="33" t="s">
        <v>325</v>
      </c>
      <c r="E133" s="33" t="s">
        <v>326</v>
      </c>
      <c r="F133" s="43" t="s">
        <v>136</v>
      </c>
      <c r="G133" s="44">
        <v>0.39583333333333331</v>
      </c>
      <c r="H133" s="31"/>
      <c r="I133" s="30">
        <v>3000</v>
      </c>
      <c r="J133" s="30"/>
      <c r="K133" s="30"/>
      <c r="L133" s="30"/>
      <c r="M133" s="30"/>
      <c r="N133" s="54" t="s">
        <v>123</v>
      </c>
      <c r="O133" s="45">
        <v>1500</v>
      </c>
      <c r="P133" s="45">
        <v>2700</v>
      </c>
    </row>
    <row r="134" spans="2:16" ht="14">
      <c r="B134" s="36">
        <v>131</v>
      </c>
      <c r="C134" s="35" t="s">
        <v>328</v>
      </c>
      <c r="D134" s="33" t="s">
        <v>325</v>
      </c>
      <c r="E134" s="33" t="s">
        <v>326</v>
      </c>
      <c r="F134" s="43" t="s">
        <v>139</v>
      </c>
      <c r="G134" s="44">
        <v>0.44791666666666669</v>
      </c>
      <c r="H134" s="31"/>
      <c r="I134" s="30">
        <v>5500</v>
      </c>
      <c r="J134" s="30"/>
      <c r="K134" s="30"/>
      <c r="L134" s="30"/>
      <c r="M134" s="30"/>
      <c r="N134" s="54" t="s">
        <v>123</v>
      </c>
      <c r="O134" s="45">
        <v>3000</v>
      </c>
      <c r="P134" s="45">
        <v>5200</v>
      </c>
    </row>
    <row r="135" spans="2:16" ht="14">
      <c r="B135" s="36">
        <v>132</v>
      </c>
      <c r="C135" s="35" t="s">
        <v>329</v>
      </c>
      <c r="D135" s="33" t="s">
        <v>325</v>
      </c>
      <c r="E135" s="33" t="s">
        <v>326</v>
      </c>
      <c r="F135" s="43" t="s">
        <v>145</v>
      </c>
      <c r="G135" s="44">
        <v>0.39583333333333331</v>
      </c>
      <c r="H135" s="31"/>
      <c r="I135" s="30">
        <v>5500</v>
      </c>
      <c r="J135" s="30"/>
      <c r="K135" s="30"/>
      <c r="L135" s="30"/>
      <c r="M135" s="30"/>
      <c r="N135" s="30">
        <v>5500</v>
      </c>
      <c r="O135" s="45">
        <v>3000</v>
      </c>
      <c r="P135" s="45">
        <v>5200</v>
      </c>
    </row>
    <row r="136" spans="2:16" ht="14">
      <c r="B136" s="36">
        <v>133</v>
      </c>
      <c r="C136" s="35" t="s">
        <v>330</v>
      </c>
      <c r="D136" s="33" t="s">
        <v>325</v>
      </c>
      <c r="E136" s="33" t="s">
        <v>326</v>
      </c>
      <c r="F136" s="43" t="s">
        <v>149</v>
      </c>
      <c r="G136" s="44">
        <v>0.39583333333333331</v>
      </c>
      <c r="H136" s="31"/>
      <c r="I136" s="30">
        <v>3000</v>
      </c>
      <c r="J136" s="30"/>
      <c r="K136" s="30"/>
      <c r="L136" s="30"/>
      <c r="M136" s="30"/>
      <c r="N136" s="30">
        <v>3000</v>
      </c>
      <c r="O136" s="45">
        <v>1500</v>
      </c>
      <c r="P136" s="45">
        <v>2700</v>
      </c>
    </row>
    <row r="137" spans="2:16" ht="14">
      <c r="B137" s="36">
        <v>134</v>
      </c>
      <c r="C137" s="35" t="s">
        <v>331</v>
      </c>
      <c r="D137" s="33" t="s">
        <v>325</v>
      </c>
      <c r="E137" s="33" t="s">
        <v>326</v>
      </c>
      <c r="F137" s="43" t="s">
        <v>151</v>
      </c>
      <c r="G137" s="44">
        <v>0.39583333333333331</v>
      </c>
      <c r="H137" s="31"/>
      <c r="I137" s="30">
        <v>5500</v>
      </c>
      <c r="J137" s="30"/>
      <c r="K137" s="30"/>
      <c r="L137" s="30"/>
      <c r="M137" s="30"/>
      <c r="N137" s="54" t="s">
        <v>123</v>
      </c>
      <c r="O137" s="45">
        <v>3000</v>
      </c>
      <c r="P137" s="45">
        <v>5200</v>
      </c>
    </row>
    <row r="138" spans="2:16" ht="14">
      <c r="B138" s="36">
        <v>135</v>
      </c>
      <c r="C138" s="35" t="s">
        <v>332</v>
      </c>
      <c r="D138" s="33" t="s">
        <v>325</v>
      </c>
      <c r="E138" s="33" t="s">
        <v>326</v>
      </c>
      <c r="F138" s="43" t="s">
        <v>203</v>
      </c>
      <c r="G138" s="44">
        <v>0.39583333333333331</v>
      </c>
      <c r="H138" s="31"/>
      <c r="I138" s="30">
        <v>5500</v>
      </c>
      <c r="J138" s="30"/>
      <c r="K138" s="30"/>
      <c r="L138" s="30"/>
      <c r="M138" s="30"/>
      <c r="N138" s="30">
        <v>5500</v>
      </c>
      <c r="O138" s="45">
        <v>3000</v>
      </c>
      <c r="P138" s="45">
        <v>5200</v>
      </c>
    </row>
    <row r="139" spans="2:16" ht="14">
      <c r="B139" s="36">
        <v>136</v>
      </c>
      <c r="C139" s="35" t="s">
        <v>333</v>
      </c>
      <c r="D139" s="33" t="s">
        <v>325</v>
      </c>
      <c r="E139" s="33" t="s">
        <v>326</v>
      </c>
      <c r="F139" s="43" t="s">
        <v>207</v>
      </c>
      <c r="G139" s="44">
        <v>0.39583333333333331</v>
      </c>
      <c r="H139" s="31"/>
      <c r="I139" s="30">
        <v>3000</v>
      </c>
      <c r="J139" s="30"/>
      <c r="K139" s="30"/>
      <c r="L139" s="30"/>
      <c r="M139" s="30"/>
      <c r="N139" s="30">
        <v>3000</v>
      </c>
      <c r="O139" s="45">
        <v>1500</v>
      </c>
      <c r="P139" s="45">
        <v>2700</v>
      </c>
    </row>
    <row r="140" spans="2:16" ht="14">
      <c r="B140" s="36">
        <v>137</v>
      </c>
      <c r="C140" s="35" t="s">
        <v>334</v>
      </c>
      <c r="D140" s="33" t="s">
        <v>325</v>
      </c>
      <c r="E140" s="33" t="s">
        <v>326</v>
      </c>
      <c r="F140" s="43" t="s">
        <v>126</v>
      </c>
      <c r="G140" s="44">
        <v>0.39583333333333331</v>
      </c>
      <c r="H140" s="31"/>
      <c r="I140" s="30">
        <v>5500</v>
      </c>
      <c r="J140" s="30"/>
      <c r="K140" s="30"/>
      <c r="L140" s="30"/>
      <c r="M140" s="30"/>
      <c r="N140" s="54" t="s">
        <v>123</v>
      </c>
      <c r="O140" s="45">
        <v>3000</v>
      </c>
      <c r="P140" s="45">
        <v>5200</v>
      </c>
    </row>
    <row r="141" spans="2:16" ht="14">
      <c r="B141" s="36">
        <v>138</v>
      </c>
      <c r="C141" s="35" t="s">
        <v>335</v>
      </c>
      <c r="D141" s="33" t="s">
        <v>336</v>
      </c>
      <c r="E141" s="33" t="s">
        <v>322</v>
      </c>
      <c r="F141" s="43" t="s">
        <v>136</v>
      </c>
      <c r="G141" s="44">
        <v>0.33333333333333331</v>
      </c>
      <c r="H141" s="31"/>
      <c r="I141" s="30">
        <v>4000</v>
      </c>
      <c r="J141" s="30"/>
      <c r="K141" s="30"/>
      <c r="L141" s="30"/>
      <c r="M141" s="30"/>
      <c r="N141" s="30">
        <v>4000</v>
      </c>
      <c r="O141" s="45">
        <v>2000</v>
      </c>
      <c r="P141" s="45">
        <v>3700</v>
      </c>
    </row>
    <row r="142" spans="2:16" ht="14">
      <c r="B142" s="36">
        <v>139</v>
      </c>
      <c r="C142" s="35" t="s">
        <v>337</v>
      </c>
      <c r="D142" s="33" t="s">
        <v>336</v>
      </c>
      <c r="E142" s="33" t="s">
        <v>322</v>
      </c>
      <c r="F142" s="43" t="s">
        <v>136</v>
      </c>
      <c r="G142" s="44">
        <v>0.70833333333333337</v>
      </c>
      <c r="H142" s="43"/>
      <c r="I142" s="41">
        <v>6500</v>
      </c>
      <c r="J142" s="41"/>
      <c r="K142" s="41"/>
      <c r="L142" s="41"/>
      <c r="M142" s="41"/>
      <c r="N142" s="41">
        <v>6500</v>
      </c>
      <c r="O142" s="50">
        <v>3500</v>
      </c>
      <c r="P142" s="50">
        <v>6200</v>
      </c>
    </row>
    <row r="143" spans="2:16" ht="14">
      <c r="B143" s="36">
        <v>140</v>
      </c>
      <c r="C143" s="35" t="s">
        <v>338</v>
      </c>
      <c r="D143" s="33" t="s">
        <v>336</v>
      </c>
      <c r="E143" s="33" t="s">
        <v>322</v>
      </c>
      <c r="F143" s="43" t="s">
        <v>139</v>
      </c>
      <c r="G143" s="44">
        <v>0.33333333333333331</v>
      </c>
      <c r="H143" s="43"/>
      <c r="I143" s="41">
        <v>4000</v>
      </c>
      <c r="J143" s="41"/>
      <c r="K143" s="41"/>
      <c r="L143" s="41"/>
      <c r="M143" s="41"/>
      <c r="N143" s="41">
        <v>4000</v>
      </c>
      <c r="O143" s="50">
        <v>2000</v>
      </c>
      <c r="P143" s="50">
        <v>3700</v>
      </c>
    </row>
    <row r="144" spans="2:16" ht="14">
      <c r="B144" s="36">
        <v>141</v>
      </c>
      <c r="C144" s="35" t="s">
        <v>339</v>
      </c>
      <c r="D144" s="33" t="s">
        <v>336</v>
      </c>
      <c r="E144" s="33" t="s">
        <v>322</v>
      </c>
      <c r="F144" s="43" t="s">
        <v>139</v>
      </c>
      <c r="G144" s="44">
        <v>0.70833333333333337</v>
      </c>
      <c r="H144" s="43"/>
      <c r="I144" s="41">
        <v>6500</v>
      </c>
      <c r="J144" s="41"/>
      <c r="K144" s="41"/>
      <c r="L144" s="41"/>
      <c r="M144" s="41"/>
      <c r="N144" s="41">
        <v>6500</v>
      </c>
      <c r="O144" s="50">
        <v>3500</v>
      </c>
      <c r="P144" s="50">
        <v>6200</v>
      </c>
    </row>
    <row r="145" spans="2:16" ht="14">
      <c r="B145" s="36">
        <v>142</v>
      </c>
      <c r="C145" s="35" t="s">
        <v>340</v>
      </c>
      <c r="D145" s="33" t="s">
        <v>336</v>
      </c>
      <c r="E145" s="33" t="s">
        <v>322</v>
      </c>
      <c r="F145" s="43" t="s">
        <v>142</v>
      </c>
      <c r="G145" s="44">
        <v>0.33333333333333331</v>
      </c>
      <c r="H145" s="43"/>
      <c r="I145" s="41">
        <v>4000</v>
      </c>
      <c r="J145" s="41"/>
      <c r="K145" s="41"/>
      <c r="L145" s="41"/>
      <c r="M145" s="41"/>
      <c r="N145" s="41">
        <v>4000</v>
      </c>
      <c r="O145" s="50">
        <v>2000</v>
      </c>
      <c r="P145" s="50">
        <v>3700</v>
      </c>
    </row>
    <row r="146" spans="2:16" ht="14">
      <c r="B146" s="36">
        <v>143</v>
      </c>
      <c r="C146" s="35" t="s">
        <v>341</v>
      </c>
      <c r="D146" s="33" t="s">
        <v>336</v>
      </c>
      <c r="E146" s="33" t="s">
        <v>322</v>
      </c>
      <c r="F146" s="43" t="s">
        <v>142</v>
      </c>
      <c r="G146" s="44">
        <v>0.70833333333333337</v>
      </c>
      <c r="H146" s="43"/>
      <c r="I146" s="41">
        <v>6500</v>
      </c>
      <c r="J146" s="41"/>
      <c r="K146" s="41"/>
      <c r="L146" s="41"/>
      <c r="M146" s="41"/>
      <c r="N146" s="41">
        <v>6500</v>
      </c>
      <c r="O146" s="50">
        <v>3500</v>
      </c>
      <c r="P146" s="50">
        <v>6200</v>
      </c>
    </row>
    <row r="147" spans="2:16" ht="14">
      <c r="B147" s="36">
        <v>144</v>
      </c>
      <c r="C147" s="35" t="s">
        <v>342</v>
      </c>
      <c r="D147" s="33" t="s">
        <v>336</v>
      </c>
      <c r="E147" s="33" t="s">
        <v>322</v>
      </c>
      <c r="F147" s="43" t="s">
        <v>145</v>
      </c>
      <c r="G147" s="44">
        <v>0.33333333333333331</v>
      </c>
      <c r="H147" s="43"/>
      <c r="I147" s="41">
        <v>4000</v>
      </c>
      <c r="J147" s="41"/>
      <c r="K147" s="41"/>
      <c r="L147" s="41"/>
      <c r="M147" s="41"/>
      <c r="N147" s="41">
        <v>4000</v>
      </c>
      <c r="O147" s="50">
        <v>2000</v>
      </c>
      <c r="P147" s="50">
        <v>3700</v>
      </c>
    </row>
    <row r="148" spans="2:16" ht="14">
      <c r="B148" s="36">
        <v>145</v>
      </c>
      <c r="C148" s="35" t="s">
        <v>343</v>
      </c>
      <c r="D148" s="33" t="s">
        <v>336</v>
      </c>
      <c r="E148" s="33" t="s">
        <v>322</v>
      </c>
      <c r="F148" s="43" t="s">
        <v>145</v>
      </c>
      <c r="G148" s="44">
        <v>0.70833333333333337</v>
      </c>
      <c r="H148" s="43"/>
      <c r="I148" s="41">
        <v>6500</v>
      </c>
      <c r="J148" s="41"/>
      <c r="K148" s="41"/>
      <c r="L148" s="41"/>
      <c r="M148" s="41"/>
      <c r="N148" s="41">
        <v>6500</v>
      </c>
      <c r="O148" s="50">
        <v>3500</v>
      </c>
      <c r="P148" s="50">
        <v>6200</v>
      </c>
    </row>
    <row r="149" spans="2:16" ht="14">
      <c r="B149" s="36">
        <v>146</v>
      </c>
      <c r="C149" s="35" t="s">
        <v>344</v>
      </c>
      <c r="D149" s="33" t="s">
        <v>336</v>
      </c>
      <c r="E149" s="33" t="s">
        <v>322</v>
      </c>
      <c r="F149" s="43" t="s">
        <v>149</v>
      </c>
      <c r="G149" s="44">
        <v>0.33333333333333331</v>
      </c>
      <c r="H149" s="43"/>
      <c r="I149" s="41">
        <v>4000</v>
      </c>
      <c r="J149" s="41"/>
      <c r="K149" s="41"/>
      <c r="L149" s="41"/>
      <c r="M149" s="41"/>
      <c r="N149" s="41">
        <v>4000</v>
      </c>
      <c r="O149" s="50">
        <v>2000</v>
      </c>
      <c r="P149" s="50">
        <v>3700</v>
      </c>
    </row>
    <row r="150" spans="2:16" ht="14">
      <c r="B150" s="36">
        <v>147</v>
      </c>
      <c r="C150" s="35" t="s">
        <v>345</v>
      </c>
      <c r="D150" s="33" t="s">
        <v>336</v>
      </c>
      <c r="E150" s="33" t="s">
        <v>322</v>
      </c>
      <c r="F150" s="43" t="s">
        <v>149</v>
      </c>
      <c r="G150" s="44">
        <v>0.70833333333333337</v>
      </c>
      <c r="H150" s="43"/>
      <c r="I150" s="41">
        <v>6500</v>
      </c>
      <c r="J150" s="41"/>
      <c r="K150" s="41"/>
      <c r="L150" s="41"/>
      <c r="M150" s="41"/>
      <c r="N150" s="41">
        <v>6500</v>
      </c>
      <c r="O150" s="50">
        <v>3500</v>
      </c>
      <c r="P150" s="50">
        <v>6200</v>
      </c>
    </row>
    <row r="151" spans="2:16" ht="14">
      <c r="B151" s="36">
        <v>148</v>
      </c>
      <c r="C151" s="35" t="s">
        <v>346</v>
      </c>
      <c r="D151" s="33" t="s">
        <v>336</v>
      </c>
      <c r="E151" s="33" t="s">
        <v>322</v>
      </c>
      <c r="F151" s="43" t="s">
        <v>151</v>
      </c>
      <c r="G151" s="44">
        <v>0.33333333333333331</v>
      </c>
      <c r="H151" s="43"/>
      <c r="I151" s="41">
        <v>4000</v>
      </c>
      <c r="J151" s="41"/>
      <c r="K151" s="41"/>
      <c r="L151" s="41"/>
      <c r="M151" s="41"/>
      <c r="N151" s="41">
        <v>4000</v>
      </c>
      <c r="O151" s="50">
        <v>2000</v>
      </c>
      <c r="P151" s="50">
        <v>3700</v>
      </c>
    </row>
    <row r="152" spans="2:16" ht="14">
      <c r="B152" s="36">
        <v>149</v>
      </c>
      <c r="C152" s="35" t="s">
        <v>347</v>
      </c>
      <c r="D152" s="33" t="s">
        <v>336</v>
      </c>
      <c r="E152" s="33" t="s">
        <v>322</v>
      </c>
      <c r="F152" s="43" t="s">
        <v>151</v>
      </c>
      <c r="G152" s="44">
        <v>0.70833333333333337</v>
      </c>
      <c r="H152" s="43"/>
      <c r="I152" s="54" t="s">
        <v>123</v>
      </c>
      <c r="J152" s="41"/>
      <c r="K152" s="41"/>
      <c r="L152" s="41"/>
      <c r="M152" s="41"/>
      <c r="N152" s="41">
        <v>6500</v>
      </c>
      <c r="O152" s="48" t="s">
        <v>123</v>
      </c>
      <c r="P152" s="48" t="s">
        <v>123</v>
      </c>
    </row>
    <row r="153" spans="2:16" ht="14">
      <c r="B153" s="36">
        <v>150</v>
      </c>
      <c r="C153" s="35" t="s">
        <v>348</v>
      </c>
      <c r="D153" s="33" t="s">
        <v>349</v>
      </c>
      <c r="E153" s="33" t="s">
        <v>350</v>
      </c>
      <c r="F153" s="32" t="s">
        <v>351</v>
      </c>
      <c r="G153" s="32" t="s">
        <v>351</v>
      </c>
      <c r="H153" s="43"/>
      <c r="I153" s="41"/>
      <c r="J153" s="41"/>
      <c r="K153" s="41"/>
      <c r="L153" s="41"/>
      <c r="M153" s="41"/>
      <c r="N153" s="41"/>
      <c r="O153" s="50"/>
      <c r="P153" s="50"/>
    </row>
    <row r="154" spans="2:16" ht="14">
      <c r="B154" s="36">
        <v>151</v>
      </c>
      <c r="C154" s="35" t="s">
        <v>352</v>
      </c>
      <c r="D154" s="33" t="s">
        <v>349</v>
      </c>
      <c r="E154" s="33" t="s">
        <v>353</v>
      </c>
      <c r="F154" s="32" t="s">
        <v>351</v>
      </c>
      <c r="G154" s="32" t="s">
        <v>351</v>
      </c>
      <c r="H154" s="43"/>
      <c r="I154" s="41"/>
      <c r="J154" s="41"/>
      <c r="K154" s="41"/>
      <c r="L154" s="41"/>
      <c r="M154" s="41"/>
      <c r="N154" s="41"/>
      <c r="O154" s="50"/>
      <c r="P154" s="50"/>
    </row>
    <row r="155" spans="2:16" ht="14">
      <c r="B155" s="36">
        <v>152</v>
      </c>
      <c r="C155" s="35" t="s">
        <v>354</v>
      </c>
      <c r="D155" s="33" t="s">
        <v>349</v>
      </c>
      <c r="E155" s="33" t="s">
        <v>355</v>
      </c>
      <c r="F155" s="32" t="s">
        <v>351</v>
      </c>
      <c r="G155" s="32" t="s">
        <v>351</v>
      </c>
      <c r="H155" s="43"/>
      <c r="I155" s="41"/>
      <c r="J155" s="41"/>
      <c r="K155" s="41"/>
      <c r="L155" s="41"/>
      <c r="M155" s="41"/>
      <c r="N155" s="41"/>
      <c r="O155" s="50"/>
      <c r="P155" s="50"/>
    </row>
    <row r="156" spans="2:16" ht="14">
      <c r="B156" s="36">
        <v>153</v>
      </c>
      <c r="C156" s="35" t="s">
        <v>356</v>
      </c>
      <c r="D156" s="33" t="s">
        <v>349</v>
      </c>
      <c r="E156" s="33" t="s">
        <v>357</v>
      </c>
      <c r="F156" s="32" t="s">
        <v>351</v>
      </c>
      <c r="G156" s="32" t="s">
        <v>351</v>
      </c>
      <c r="H156" s="43"/>
      <c r="I156" s="41"/>
      <c r="J156" s="41"/>
      <c r="K156" s="41"/>
      <c r="L156" s="41"/>
      <c r="M156" s="41"/>
      <c r="N156" s="41"/>
      <c r="O156" s="50"/>
      <c r="P156" s="50"/>
    </row>
    <row r="157" spans="2:16" ht="14">
      <c r="B157" s="36">
        <v>154</v>
      </c>
      <c r="C157" s="35" t="s">
        <v>358</v>
      </c>
      <c r="D157" s="33" t="s">
        <v>349</v>
      </c>
      <c r="E157" s="33" t="s">
        <v>359</v>
      </c>
      <c r="F157" s="43" t="s">
        <v>360</v>
      </c>
      <c r="G157" s="44">
        <v>0.60416666666666663</v>
      </c>
      <c r="H157" s="43"/>
      <c r="I157" s="41">
        <v>5000</v>
      </c>
      <c r="J157" s="41">
        <v>4000</v>
      </c>
      <c r="K157" s="41">
        <v>2000</v>
      </c>
      <c r="L157" s="41"/>
      <c r="M157" s="41"/>
      <c r="N157" s="41">
        <v>2000</v>
      </c>
      <c r="O157" s="50">
        <v>1000</v>
      </c>
      <c r="P157" s="50">
        <v>1700</v>
      </c>
    </row>
    <row r="158" spans="2:16" ht="14">
      <c r="B158" s="36">
        <v>155</v>
      </c>
      <c r="C158" s="35" t="s">
        <v>361</v>
      </c>
      <c r="D158" s="33" t="s">
        <v>349</v>
      </c>
      <c r="E158" s="33" t="s">
        <v>357</v>
      </c>
      <c r="F158" s="43" t="s">
        <v>360</v>
      </c>
      <c r="G158" s="44">
        <v>0.64583333333333337</v>
      </c>
      <c r="H158" s="43"/>
      <c r="I158" s="41">
        <v>5000</v>
      </c>
      <c r="J158" s="41">
        <v>4000</v>
      </c>
      <c r="K158" s="41"/>
      <c r="L158" s="41"/>
      <c r="M158" s="41"/>
      <c r="N158" s="41">
        <v>4000</v>
      </c>
      <c r="O158" s="50">
        <v>2000</v>
      </c>
      <c r="P158" s="50">
        <v>3700</v>
      </c>
    </row>
    <row r="159" spans="2:16" ht="14">
      <c r="B159" s="36">
        <v>156</v>
      </c>
      <c r="C159" s="35" t="s">
        <v>362</v>
      </c>
      <c r="D159" s="33" t="s">
        <v>349</v>
      </c>
      <c r="E159" s="33" t="s">
        <v>363</v>
      </c>
      <c r="F159" s="43" t="s">
        <v>244</v>
      </c>
      <c r="G159" s="44">
        <v>0.66666666666666663</v>
      </c>
      <c r="H159" s="43"/>
      <c r="I159" s="41">
        <v>5000</v>
      </c>
      <c r="J159" s="41">
        <v>4000</v>
      </c>
      <c r="K159" s="41">
        <v>2000</v>
      </c>
      <c r="L159" s="41"/>
      <c r="M159" s="41"/>
      <c r="N159" s="41">
        <v>2000</v>
      </c>
      <c r="O159" s="50">
        <v>1000</v>
      </c>
      <c r="P159" s="50">
        <v>1700</v>
      </c>
    </row>
    <row r="160" spans="2:16" ht="14">
      <c r="B160" s="36">
        <v>157</v>
      </c>
      <c r="C160" s="35" t="s">
        <v>364</v>
      </c>
      <c r="D160" s="33" t="s">
        <v>349</v>
      </c>
      <c r="E160" s="33" t="s">
        <v>365</v>
      </c>
      <c r="F160" s="43" t="s">
        <v>244</v>
      </c>
      <c r="G160" s="44">
        <v>0.58333333333333337</v>
      </c>
      <c r="H160" s="43"/>
      <c r="I160" s="41">
        <v>5000</v>
      </c>
      <c r="J160" s="41"/>
      <c r="K160" s="41"/>
      <c r="L160" s="41"/>
      <c r="M160" s="41"/>
      <c r="N160" s="41">
        <v>5000</v>
      </c>
      <c r="O160" s="50">
        <v>2500</v>
      </c>
      <c r="P160" s="50">
        <v>4700</v>
      </c>
    </row>
    <row r="161" spans="2:16" ht="14">
      <c r="B161" s="36">
        <v>158</v>
      </c>
      <c r="C161" s="35" t="s">
        <v>366</v>
      </c>
      <c r="D161" s="33" t="s">
        <v>349</v>
      </c>
      <c r="E161" s="33" t="s">
        <v>350</v>
      </c>
      <c r="F161" s="32" t="s">
        <v>351</v>
      </c>
      <c r="G161" s="32" t="s">
        <v>351</v>
      </c>
      <c r="H161" s="43"/>
      <c r="I161" s="41"/>
      <c r="J161" s="41"/>
      <c r="K161" s="41"/>
      <c r="L161" s="41"/>
      <c r="M161" s="41"/>
      <c r="N161" s="41"/>
      <c r="O161" s="50"/>
      <c r="P161" s="50"/>
    </row>
    <row r="162" spans="2:16" ht="14">
      <c r="B162" s="36">
        <v>159</v>
      </c>
      <c r="C162" s="35" t="s">
        <v>367</v>
      </c>
      <c r="D162" s="33" t="s">
        <v>349</v>
      </c>
      <c r="E162" s="33" t="s">
        <v>353</v>
      </c>
      <c r="F162" s="32" t="s">
        <v>351</v>
      </c>
      <c r="G162" s="32" t="s">
        <v>351</v>
      </c>
      <c r="H162" s="43"/>
      <c r="I162" s="41"/>
      <c r="J162" s="41"/>
      <c r="K162" s="41"/>
      <c r="L162" s="41"/>
      <c r="M162" s="41"/>
      <c r="N162" s="41"/>
      <c r="O162" s="50"/>
      <c r="P162" s="50"/>
    </row>
    <row r="163" spans="2:16" ht="14">
      <c r="B163" s="36">
        <v>160</v>
      </c>
      <c r="C163" s="35" t="s">
        <v>368</v>
      </c>
      <c r="D163" s="33" t="s">
        <v>349</v>
      </c>
      <c r="E163" s="33" t="s">
        <v>355</v>
      </c>
      <c r="F163" s="32" t="s">
        <v>351</v>
      </c>
      <c r="G163" s="32" t="s">
        <v>351</v>
      </c>
      <c r="H163" s="43"/>
      <c r="I163" s="41"/>
      <c r="J163" s="41"/>
      <c r="K163" s="41"/>
      <c r="L163" s="41"/>
      <c r="M163" s="41"/>
      <c r="N163" s="41"/>
      <c r="O163" s="50"/>
      <c r="P163" s="50"/>
    </row>
    <row r="164" spans="2:16" ht="14">
      <c r="B164" s="36">
        <v>161</v>
      </c>
      <c r="C164" s="35" t="s">
        <v>369</v>
      </c>
      <c r="D164" s="33" t="s">
        <v>349</v>
      </c>
      <c r="E164" s="33" t="s">
        <v>357</v>
      </c>
      <c r="F164" s="32" t="s">
        <v>351</v>
      </c>
      <c r="G164" s="32" t="s">
        <v>351</v>
      </c>
      <c r="H164" s="43"/>
      <c r="I164" s="41"/>
      <c r="J164" s="41"/>
      <c r="K164" s="41"/>
      <c r="L164" s="41"/>
      <c r="M164" s="41"/>
      <c r="N164" s="41"/>
      <c r="O164" s="50"/>
      <c r="P164" s="50"/>
    </row>
    <row r="165" spans="2:16" ht="14">
      <c r="B165" s="36">
        <v>162</v>
      </c>
      <c r="C165" s="35" t="s">
        <v>370</v>
      </c>
      <c r="D165" s="33" t="s">
        <v>349</v>
      </c>
      <c r="E165" s="33" t="s">
        <v>359</v>
      </c>
      <c r="F165" s="43" t="s">
        <v>248</v>
      </c>
      <c r="G165" s="44">
        <v>0.60416666666666663</v>
      </c>
      <c r="H165" s="43"/>
      <c r="I165" s="41">
        <v>5000</v>
      </c>
      <c r="J165" s="41">
        <v>4000</v>
      </c>
      <c r="K165" s="41">
        <v>2000</v>
      </c>
      <c r="L165" s="41"/>
      <c r="M165" s="41"/>
      <c r="N165" s="41">
        <v>2000</v>
      </c>
      <c r="O165" s="50">
        <v>1000</v>
      </c>
      <c r="P165" s="50">
        <v>1700</v>
      </c>
    </row>
    <row r="166" spans="2:16" ht="14">
      <c r="B166" s="36">
        <v>163</v>
      </c>
      <c r="C166" s="35" t="s">
        <v>371</v>
      </c>
      <c r="D166" s="33" t="s">
        <v>349</v>
      </c>
      <c r="E166" s="33" t="s">
        <v>357</v>
      </c>
      <c r="F166" s="43" t="s">
        <v>248</v>
      </c>
      <c r="G166" s="44">
        <v>0.64583333333333337</v>
      </c>
      <c r="H166" s="43"/>
      <c r="I166" s="41">
        <v>5000</v>
      </c>
      <c r="J166" s="41">
        <v>4000</v>
      </c>
      <c r="K166" s="41"/>
      <c r="L166" s="41"/>
      <c r="M166" s="41"/>
      <c r="N166" s="41">
        <v>4000</v>
      </c>
      <c r="O166" s="50">
        <v>2000</v>
      </c>
      <c r="P166" s="50">
        <v>3700</v>
      </c>
    </row>
    <row r="167" spans="2:16" ht="14">
      <c r="B167" s="36">
        <v>164</v>
      </c>
      <c r="C167" s="35" t="s">
        <v>372</v>
      </c>
      <c r="D167" s="33" t="s">
        <v>349</v>
      </c>
      <c r="E167" s="33" t="s">
        <v>363</v>
      </c>
      <c r="F167" s="43" t="s">
        <v>130</v>
      </c>
      <c r="G167" s="44">
        <v>0.66666666666666663</v>
      </c>
      <c r="H167" s="43"/>
      <c r="I167" s="41">
        <v>5000</v>
      </c>
      <c r="J167" s="41">
        <v>4000</v>
      </c>
      <c r="K167" s="41">
        <v>2000</v>
      </c>
      <c r="L167" s="41"/>
      <c r="M167" s="41"/>
      <c r="N167" s="41">
        <v>2000</v>
      </c>
      <c r="O167" s="50">
        <v>1000</v>
      </c>
      <c r="P167" s="50">
        <v>1700</v>
      </c>
    </row>
    <row r="168" spans="2:16" ht="14">
      <c r="B168" s="36">
        <v>165</v>
      </c>
      <c r="C168" s="35" t="s">
        <v>373</v>
      </c>
      <c r="D168" s="33" t="s">
        <v>349</v>
      </c>
      <c r="E168" s="33" t="s">
        <v>365</v>
      </c>
      <c r="F168" s="43" t="s">
        <v>130</v>
      </c>
      <c r="G168" s="44">
        <v>0.58333333333333337</v>
      </c>
      <c r="H168" s="43"/>
      <c r="I168" s="41">
        <v>5000</v>
      </c>
      <c r="J168" s="41"/>
      <c r="K168" s="41"/>
      <c r="L168" s="41"/>
      <c r="M168" s="41"/>
      <c r="N168" s="41">
        <v>5000</v>
      </c>
      <c r="O168" s="50">
        <v>2500</v>
      </c>
      <c r="P168" s="50">
        <v>4700</v>
      </c>
    </row>
    <row r="169" spans="2:16" ht="14">
      <c r="B169" s="36">
        <v>166</v>
      </c>
      <c r="C169" s="35" t="s">
        <v>374</v>
      </c>
      <c r="D169" s="33" t="s">
        <v>349</v>
      </c>
      <c r="E169" s="33" t="s">
        <v>350</v>
      </c>
      <c r="F169" s="32" t="s">
        <v>351</v>
      </c>
      <c r="G169" s="32" t="s">
        <v>351</v>
      </c>
      <c r="H169" s="43"/>
      <c r="I169" s="41"/>
      <c r="J169" s="41"/>
      <c r="K169" s="41"/>
      <c r="L169" s="41"/>
      <c r="M169" s="41"/>
      <c r="N169" s="41"/>
      <c r="O169" s="50"/>
      <c r="P169" s="50"/>
    </row>
    <row r="170" spans="2:16" ht="14">
      <c r="B170" s="36">
        <v>167</v>
      </c>
      <c r="C170" s="35" t="s">
        <v>375</v>
      </c>
      <c r="D170" s="33" t="s">
        <v>349</v>
      </c>
      <c r="E170" s="33" t="s">
        <v>353</v>
      </c>
      <c r="F170" s="32" t="s">
        <v>351</v>
      </c>
      <c r="G170" s="32" t="s">
        <v>351</v>
      </c>
      <c r="H170" s="43"/>
      <c r="I170" s="41"/>
      <c r="J170" s="41"/>
      <c r="K170" s="41"/>
      <c r="L170" s="41"/>
      <c r="M170" s="41"/>
      <c r="N170" s="41"/>
      <c r="O170" s="50"/>
      <c r="P170" s="50"/>
    </row>
    <row r="171" spans="2:16" ht="14">
      <c r="B171" s="36">
        <v>168</v>
      </c>
      <c r="C171" s="35" t="s">
        <v>376</v>
      </c>
      <c r="D171" s="33" t="s">
        <v>349</v>
      </c>
      <c r="E171" s="33" t="s">
        <v>365</v>
      </c>
      <c r="F171" s="32" t="s">
        <v>351</v>
      </c>
      <c r="G171" s="32" t="s">
        <v>351</v>
      </c>
      <c r="H171" s="43"/>
      <c r="I171" s="41"/>
      <c r="J171" s="41"/>
      <c r="K171" s="41"/>
      <c r="L171" s="41"/>
      <c r="M171" s="41"/>
      <c r="N171" s="30"/>
      <c r="O171" s="50"/>
      <c r="P171" s="50"/>
    </row>
    <row r="172" spans="2:16" ht="14">
      <c r="B172" s="36">
        <v>169</v>
      </c>
      <c r="C172" s="35" t="s">
        <v>377</v>
      </c>
      <c r="D172" s="33" t="s">
        <v>349</v>
      </c>
      <c r="E172" s="33" t="s">
        <v>355</v>
      </c>
      <c r="F172" s="32" t="s">
        <v>351</v>
      </c>
      <c r="G172" s="32" t="s">
        <v>351</v>
      </c>
      <c r="H172" s="43"/>
      <c r="I172" s="41"/>
      <c r="J172" s="43"/>
      <c r="K172" s="43"/>
      <c r="L172" s="41"/>
      <c r="M172" s="41"/>
      <c r="N172" s="41"/>
      <c r="O172" s="50"/>
      <c r="P172" s="50"/>
    </row>
    <row r="173" spans="2:16" ht="14">
      <c r="B173" s="36">
        <v>170</v>
      </c>
      <c r="C173" s="35" t="s">
        <v>378</v>
      </c>
      <c r="D173" s="33" t="s">
        <v>349</v>
      </c>
      <c r="E173" s="33" t="s">
        <v>359</v>
      </c>
      <c r="F173" s="43" t="s">
        <v>136</v>
      </c>
      <c r="G173" s="44">
        <v>0.58333333333333337</v>
      </c>
      <c r="H173" s="43"/>
      <c r="I173" s="41">
        <v>5000</v>
      </c>
      <c r="J173" s="41">
        <v>4000</v>
      </c>
      <c r="K173" s="54" t="s">
        <v>123</v>
      </c>
      <c r="L173" s="41"/>
      <c r="M173" s="41"/>
      <c r="N173" s="41">
        <v>2000</v>
      </c>
      <c r="O173" s="48" t="s">
        <v>123</v>
      </c>
      <c r="P173" s="48" t="s">
        <v>123</v>
      </c>
    </row>
    <row r="174" spans="2:16" ht="14">
      <c r="B174" s="36">
        <v>171</v>
      </c>
      <c r="C174" s="35" t="s">
        <v>379</v>
      </c>
      <c r="D174" s="33" t="s">
        <v>349</v>
      </c>
      <c r="E174" s="33" t="s">
        <v>357</v>
      </c>
      <c r="F174" s="43" t="s">
        <v>136</v>
      </c>
      <c r="G174" s="44">
        <v>0.58333333333333337</v>
      </c>
      <c r="H174" s="43"/>
      <c r="I174" s="41">
        <v>5000</v>
      </c>
      <c r="J174" s="41">
        <v>4000</v>
      </c>
      <c r="K174" s="41"/>
      <c r="L174" s="41"/>
      <c r="M174" s="41"/>
      <c r="N174" s="41">
        <v>4000</v>
      </c>
      <c r="O174" s="50">
        <v>2000</v>
      </c>
      <c r="P174" s="50">
        <v>3700</v>
      </c>
    </row>
    <row r="175" spans="2:16" ht="14">
      <c r="B175" s="36">
        <v>172</v>
      </c>
      <c r="C175" s="35" t="s">
        <v>380</v>
      </c>
      <c r="D175" s="33" t="s">
        <v>349</v>
      </c>
      <c r="E175" s="33" t="s">
        <v>363</v>
      </c>
      <c r="F175" s="43" t="s">
        <v>139</v>
      </c>
      <c r="G175" s="44">
        <v>0.60416666666666663</v>
      </c>
      <c r="H175" s="43"/>
      <c r="I175" s="41">
        <v>5000</v>
      </c>
      <c r="J175" s="41">
        <v>4000</v>
      </c>
      <c r="K175" s="41">
        <v>2000</v>
      </c>
      <c r="L175" s="41"/>
      <c r="M175" s="41"/>
      <c r="N175" s="41">
        <v>2000</v>
      </c>
      <c r="O175" s="50">
        <v>1000</v>
      </c>
      <c r="P175" s="50">
        <v>1700</v>
      </c>
    </row>
    <row r="176" spans="2:16" ht="14">
      <c r="B176" s="36">
        <v>173</v>
      </c>
      <c r="C176" s="35" t="s">
        <v>381</v>
      </c>
      <c r="D176" s="33" t="s">
        <v>349</v>
      </c>
      <c r="E176" s="33" t="s">
        <v>365</v>
      </c>
      <c r="F176" s="43" t="s">
        <v>139</v>
      </c>
      <c r="G176" s="44">
        <v>0.60416666666666663</v>
      </c>
      <c r="H176" s="43"/>
      <c r="I176" s="41">
        <v>5000</v>
      </c>
      <c r="J176" s="41"/>
      <c r="K176" s="41"/>
      <c r="L176" s="41"/>
      <c r="M176" s="41"/>
      <c r="N176" s="41">
        <v>5000</v>
      </c>
      <c r="O176" s="50">
        <v>2500</v>
      </c>
      <c r="P176" s="50">
        <v>4700</v>
      </c>
    </row>
    <row r="177" spans="2:16" ht="14">
      <c r="B177" s="36">
        <v>174</v>
      </c>
      <c r="C177" s="35" t="s">
        <v>382</v>
      </c>
      <c r="D177" s="33" t="s">
        <v>349</v>
      </c>
      <c r="E177" s="33" t="s">
        <v>350</v>
      </c>
      <c r="F177" s="43" t="s">
        <v>145</v>
      </c>
      <c r="G177" s="44">
        <v>0.625</v>
      </c>
      <c r="H177" s="43"/>
      <c r="I177" s="41">
        <v>6000</v>
      </c>
      <c r="J177" s="41">
        <v>5000</v>
      </c>
      <c r="K177" s="41">
        <v>2500</v>
      </c>
      <c r="L177" s="41"/>
      <c r="M177" s="41"/>
      <c r="N177" s="41">
        <v>2500</v>
      </c>
      <c r="O177" s="50">
        <v>1500</v>
      </c>
      <c r="P177" s="50">
        <v>2200</v>
      </c>
    </row>
    <row r="178" spans="2:16" ht="14">
      <c r="B178" s="36">
        <v>175</v>
      </c>
      <c r="C178" s="35" t="s">
        <v>383</v>
      </c>
      <c r="D178" s="33" t="s">
        <v>349</v>
      </c>
      <c r="E178" s="33" t="s">
        <v>359</v>
      </c>
      <c r="F178" s="43" t="s">
        <v>145</v>
      </c>
      <c r="G178" s="44">
        <v>0.58333333333333337</v>
      </c>
      <c r="H178" s="43"/>
      <c r="I178" s="41">
        <v>7000</v>
      </c>
      <c r="J178" s="41">
        <v>6000</v>
      </c>
      <c r="K178" s="41">
        <v>3000</v>
      </c>
      <c r="L178" s="41"/>
      <c r="M178" s="41"/>
      <c r="N178" s="41">
        <v>3000</v>
      </c>
      <c r="O178" s="50">
        <v>1500</v>
      </c>
      <c r="P178" s="50">
        <v>2700</v>
      </c>
    </row>
    <row r="179" spans="2:16" ht="14">
      <c r="B179" s="36">
        <v>176</v>
      </c>
      <c r="C179" s="35" t="s">
        <v>384</v>
      </c>
      <c r="D179" s="33" t="s">
        <v>349</v>
      </c>
      <c r="E179" s="33" t="s">
        <v>353</v>
      </c>
      <c r="F179" s="43" t="s">
        <v>145</v>
      </c>
      <c r="G179" s="44">
        <v>0.625</v>
      </c>
      <c r="H179" s="43"/>
      <c r="I179" s="41">
        <v>6000</v>
      </c>
      <c r="J179" s="41">
        <v>5000</v>
      </c>
      <c r="K179" s="41">
        <v>2500</v>
      </c>
      <c r="L179" s="41"/>
      <c r="M179" s="41"/>
      <c r="N179" s="41">
        <v>2500</v>
      </c>
      <c r="O179" s="50">
        <v>1500</v>
      </c>
      <c r="P179" s="50">
        <v>2200</v>
      </c>
    </row>
    <row r="180" spans="2:16" ht="14">
      <c r="B180" s="36">
        <v>177</v>
      </c>
      <c r="C180" s="35" t="s">
        <v>385</v>
      </c>
      <c r="D180" s="33" t="s">
        <v>349</v>
      </c>
      <c r="E180" s="33" t="s">
        <v>363</v>
      </c>
      <c r="F180" s="43" t="s">
        <v>149</v>
      </c>
      <c r="G180" s="44">
        <v>0.625</v>
      </c>
      <c r="H180" s="43"/>
      <c r="I180" s="41">
        <v>7000</v>
      </c>
      <c r="J180" s="41">
        <v>6000</v>
      </c>
      <c r="K180" s="41">
        <v>3000</v>
      </c>
      <c r="L180" s="41"/>
      <c r="M180" s="41"/>
      <c r="N180" s="41">
        <v>3000</v>
      </c>
      <c r="O180" s="50">
        <v>1500</v>
      </c>
      <c r="P180" s="50">
        <v>2700</v>
      </c>
    </row>
    <row r="181" spans="2:16" ht="14">
      <c r="B181" s="36">
        <v>178</v>
      </c>
      <c r="C181" s="35" t="s">
        <v>386</v>
      </c>
      <c r="D181" s="33" t="s">
        <v>349</v>
      </c>
      <c r="E181" s="33" t="s">
        <v>350</v>
      </c>
      <c r="F181" s="43" t="s">
        <v>155</v>
      </c>
      <c r="G181" s="44">
        <v>0.625</v>
      </c>
      <c r="H181" s="43"/>
      <c r="I181" s="41">
        <v>7000</v>
      </c>
      <c r="J181" s="41">
        <v>6000</v>
      </c>
      <c r="K181" s="41">
        <v>3000</v>
      </c>
      <c r="L181" s="41"/>
      <c r="M181" s="41"/>
      <c r="N181" s="41">
        <v>3000</v>
      </c>
      <c r="O181" s="50">
        <v>1500</v>
      </c>
      <c r="P181" s="50">
        <v>2700</v>
      </c>
    </row>
    <row r="182" spans="2:16" ht="14">
      <c r="B182" s="36">
        <v>179</v>
      </c>
      <c r="C182" s="35" t="s">
        <v>387</v>
      </c>
      <c r="D182" s="33" t="s">
        <v>349</v>
      </c>
      <c r="E182" s="33" t="s">
        <v>353</v>
      </c>
      <c r="F182" s="43" t="s">
        <v>157</v>
      </c>
      <c r="G182" s="44">
        <v>0.625</v>
      </c>
      <c r="H182" s="43"/>
      <c r="I182" s="41">
        <v>10000</v>
      </c>
      <c r="J182" s="41">
        <v>8000</v>
      </c>
      <c r="K182" s="41">
        <v>4000</v>
      </c>
      <c r="L182" s="41"/>
      <c r="M182" s="41"/>
      <c r="N182" s="41">
        <v>4000</v>
      </c>
      <c r="O182" s="50">
        <v>2000</v>
      </c>
      <c r="P182" s="50">
        <v>3700</v>
      </c>
    </row>
    <row r="183" spans="2:16" ht="14">
      <c r="B183" s="36">
        <v>180</v>
      </c>
      <c r="C183" s="35" t="s">
        <v>388</v>
      </c>
      <c r="D183" s="33" t="s">
        <v>349</v>
      </c>
      <c r="E183" s="33" t="s">
        <v>350</v>
      </c>
      <c r="F183" s="43" t="s">
        <v>205</v>
      </c>
      <c r="G183" s="44">
        <v>0.625</v>
      </c>
      <c r="H183" s="54" t="s">
        <v>123</v>
      </c>
      <c r="I183" s="41">
        <v>10000</v>
      </c>
      <c r="J183" s="41">
        <v>8000</v>
      </c>
      <c r="K183" s="41">
        <v>3500</v>
      </c>
      <c r="L183" s="41"/>
      <c r="M183" s="41"/>
      <c r="N183" s="41">
        <v>3500</v>
      </c>
      <c r="O183" s="50">
        <v>2000</v>
      </c>
      <c r="P183" s="50">
        <v>3200</v>
      </c>
    </row>
    <row r="184" spans="2:16" ht="14">
      <c r="B184" s="36">
        <v>181</v>
      </c>
      <c r="C184" s="35" t="s">
        <v>389</v>
      </c>
      <c r="D184" s="33" t="s">
        <v>349</v>
      </c>
      <c r="E184" s="33" t="s">
        <v>363</v>
      </c>
      <c r="F184" s="43" t="s">
        <v>207</v>
      </c>
      <c r="G184" s="44">
        <v>0.625</v>
      </c>
      <c r="H184" s="54" t="s">
        <v>123</v>
      </c>
      <c r="I184" s="41">
        <v>12000</v>
      </c>
      <c r="J184" s="41">
        <v>10000</v>
      </c>
      <c r="K184" s="41">
        <v>4500</v>
      </c>
      <c r="L184" s="41"/>
      <c r="M184" s="41"/>
      <c r="N184" s="41">
        <v>4500</v>
      </c>
      <c r="O184" s="50">
        <v>2500</v>
      </c>
      <c r="P184" s="50">
        <v>4200</v>
      </c>
    </row>
    <row r="185" spans="2:16" ht="14">
      <c r="B185" s="36">
        <v>182</v>
      </c>
      <c r="C185" s="35" t="s">
        <v>390</v>
      </c>
      <c r="D185" s="33" t="s">
        <v>391</v>
      </c>
      <c r="E185" s="33" t="s">
        <v>392</v>
      </c>
      <c r="F185" s="43" t="s">
        <v>157</v>
      </c>
      <c r="G185" s="44">
        <v>0.27083333333333331</v>
      </c>
      <c r="H185" s="43"/>
      <c r="I185" s="41">
        <v>2500</v>
      </c>
      <c r="J185" s="41"/>
      <c r="K185" s="41"/>
      <c r="L185" s="41"/>
      <c r="M185" s="41"/>
      <c r="N185" s="54" t="s">
        <v>123</v>
      </c>
      <c r="O185" s="50">
        <v>1500</v>
      </c>
      <c r="P185" s="50">
        <v>2200</v>
      </c>
    </row>
    <row r="186" spans="2:16" ht="14">
      <c r="B186" s="36">
        <v>183</v>
      </c>
      <c r="C186" s="35" t="s">
        <v>393</v>
      </c>
      <c r="D186" s="33" t="s">
        <v>391</v>
      </c>
      <c r="E186" s="33" t="s">
        <v>392</v>
      </c>
      <c r="F186" s="43" t="s">
        <v>203</v>
      </c>
      <c r="G186" s="44">
        <v>0.27083333333333331</v>
      </c>
      <c r="H186" s="43"/>
      <c r="I186" s="41">
        <v>2500</v>
      </c>
      <c r="J186" s="41"/>
      <c r="K186" s="41"/>
      <c r="L186" s="41"/>
      <c r="M186" s="41"/>
      <c r="N186" s="54" t="s">
        <v>123</v>
      </c>
      <c r="O186" s="50">
        <v>1500</v>
      </c>
      <c r="P186" s="50">
        <v>2200</v>
      </c>
    </row>
    <row r="187" spans="2:16" ht="14">
      <c r="B187" s="36">
        <v>184</v>
      </c>
      <c r="C187" s="35" t="s">
        <v>394</v>
      </c>
      <c r="D187" s="33" t="s">
        <v>391</v>
      </c>
      <c r="E187" s="33" t="s">
        <v>392</v>
      </c>
      <c r="F187" s="43" t="s">
        <v>205</v>
      </c>
      <c r="G187" s="44">
        <v>0.27083333333333331</v>
      </c>
      <c r="H187" s="43"/>
      <c r="I187" s="41">
        <v>2500</v>
      </c>
      <c r="J187" s="41"/>
      <c r="K187" s="41"/>
      <c r="L187" s="41"/>
      <c r="M187" s="41"/>
      <c r="N187" s="54" t="s">
        <v>123</v>
      </c>
      <c r="O187" s="50">
        <v>1500</v>
      </c>
      <c r="P187" s="50">
        <v>2200</v>
      </c>
    </row>
    <row r="188" spans="2:16" ht="14">
      <c r="B188" s="36">
        <v>185</v>
      </c>
      <c r="C188" s="35" t="s">
        <v>395</v>
      </c>
      <c r="D188" s="33" t="s">
        <v>391</v>
      </c>
      <c r="E188" s="33" t="s">
        <v>392</v>
      </c>
      <c r="F188" s="43" t="s">
        <v>207</v>
      </c>
      <c r="G188" s="44">
        <v>0.27083333333333331</v>
      </c>
      <c r="H188" s="43"/>
      <c r="I188" s="41">
        <v>3500</v>
      </c>
      <c r="J188" s="41"/>
      <c r="K188" s="41"/>
      <c r="L188" s="41"/>
      <c r="M188" s="41"/>
      <c r="N188" s="54" t="s">
        <v>123</v>
      </c>
      <c r="O188" s="50">
        <v>2000</v>
      </c>
      <c r="P188" s="50">
        <v>3200</v>
      </c>
    </row>
    <row r="189" spans="2:16" ht="14">
      <c r="B189" s="36">
        <v>186</v>
      </c>
      <c r="C189" s="35" t="s">
        <v>396</v>
      </c>
      <c r="D189" s="33" t="s">
        <v>397</v>
      </c>
      <c r="E189" s="33" t="s">
        <v>398</v>
      </c>
      <c r="F189" s="43" t="s">
        <v>133</v>
      </c>
      <c r="G189" s="44">
        <v>0.41666666666666669</v>
      </c>
      <c r="H189" s="43"/>
      <c r="I189" s="41">
        <v>15000</v>
      </c>
      <c r="J189" s="41">
        <v>8000</v>
      </c>
      <c r="K189" s="41">
        <v>3500</v>
      </c>
      <c r="L189" s="41"/>
      <c r="M189" s="41"/>
      <c r="N189" s="41">
        <v>3500</v>
      </c>
      <c r="O189" s="50">
        <v>2000</v>
      </c>
      <c r="P189" s="50">
        <v>3200</v>
      </c>
    </row>
    <row r="190" spans="2:16" ht="14">
      <c r="B190" s="36">
        <v>187</v>
      </c>
      <c r="C190" s="35" t="s">
        <v>399</v>
      </c>
      <c r="D190" s="33" t="s">
        <v>397</v>
      </c>
      <c r="E190" s="33" t="s">
        <v>398</v>
      </c>
      <c r="F190" s="43" t="s">
        <v>136</v>
      </c>
      <c r="G190" s="44">
        <v>0.5</v>
      </c>
      <c r="H190" s="43"/>
      <c r="I190" s="41">
        <v>15000</v>
      </c>
      <c r="J190" s="41">
        <v>8000</v>
      </c>
      <c r="K190" s="41">
        <v>3500</v>
      </c>
      <c r="L190" s="41"/>
      <c r="M190" s="41"/>
      <c r="N190" s="41">
        <v>3500</v>
      </c>
      <c r="O190" s="50">
        <v>2000</v>
      </c>
      <c r="P190" s="50">
        <v>3200</v>
      </c>
    </row>
    <row r="191" spans="2:16" ht="14">
      <c r="B191" s="36">
        <v>188</v>
      </c>
      <c r="C191" s="35" t="s">
        <v>400</v>
      </c>
      <c r="D191" s="33" t="s">
        <v>397</v>
      </c>
      <c r="E191" s="33" t="s">
        <v>398</v>
      </c>
      <c r="F191" s="43" t="s">
        <v>139</v>
      </c>
      <c r="G191" s="44">
        <v>0.54166666666666663</v>
      </c>
      <c r="H191" s="43"/>
      <c r="I191" s="41">
        <v>15000</v>
      </c>
      <c r="J191" s="54" t="s">
        <v>123</v>
      </c>
      <c r="K191" s="41">
        <v>3500</v>
      </c>
      <c r="L191" s="41"/>
      <c r="M191" s="41"/>
      <c r="N191" s="41">
        <v>3500</v>
      </c>
      <c r="O191" s="50">
        <v>2000</v>
      </c>
      <c r="P191" s="50">
        <v>3200</v>
      </c>
    </row>
    <row r="192" spans="2:16" ht="14">
      <c r="B192" s="36">
        <v>189</v>
      </c>
      <c r="C192" s="35" t="s">
        <v>401</v>
      </c>
      <c r="D192" s="33" t="s">
        <v>397</v>
      </c>
      <c r="E192" s="33" t="s">
        <v>398</v>
      </c>
      <c r="F192" s="43" t="s">
        <v>139</v>
      </c>
      <c r="G192" s="44">
        <v>0.79166666666666663</v>
      </c>
      <c r="H192" s="43"/>
      <c r="I192" s="41">
        <v>15000</v>
      </c>
      <c r="J192" s="54" t="s">
        <v>123</v>
      </c>
      <c r="K192" s="41">
        <v>3500</v>
      </c>
      <c r="L192" s="41"/>
      <c r="M192" s="41"/>
      <c r="N192" s="41">
        <v>3500</v>
      </c>
      <c r="O192" s="50">
        <v>2000</v>
      </c>
      <c r="P192" s="50">
        <v>3200</v>
      </c>
    </row>
    <row r="193" spans="2:16" ht="14">
      <c r="B193" s="36">
        <v>190</v>
      </c>
      <c r="C193" s="35" t="s">
        <v>402</v>
      </c>
      <c r="D193" s="33" t="s">
        <v>397</v>
      </c>
      <c r="E193" s="33" t="s">
        <v>398</v>
      </c>
      <c r="F193" s="43" t="s">
        <v>142</v>
      </c>
      <c r="G193" s="44">
        <v>0.70833333333333337</v>
      </c>
      <c r="H193" s="43"/>
      <c r="I193" s="41">
        <v>15000</v>
      </c>
      <c r="J193" s="41">
        <v>8000</v>
      </c>
      <c r="K193" s="41">
        <v>3500</v>
      </c>
      <c r="L193" s="41"/>
      <c r="M193" s="41"/>
      <c r="N193" s="41">
        <v>3500</v>
      </c>
      <c r="O193" s="50">
        <v>2000</v>
      </c>
      <c r="P193" s="50">
        <v>3200</v>
      </c>
    </row>
    <row r="194" spans="2:16" ht="14">
      <c r="B194" s="36">
        <v>191</v>
      </c>
      <c r="C194" s="35" t="s">
        <v>403</v>
      </c>
      <c r="D194" s="33" t="s">
        <v>397</v>
      </c>
      <c r="E194" s="33" t="s">
        <v>398</v>
      </c>
      <c r="F194" s="43" t="s">
        <v>145</v>
      </c>
      <c r="G194" s="44">
        <v>0.625</v>
      </c>
      <c r="H194" s="43"/>
      <c r="I194" s="41">
        <v>15000</v>
      </c>
      <c r="J194" s="41">
        <v>8000</v>
      </c>
      <c r="K194" s="54" t="s">
        <v>123</v>
      </c>
      <c r="L194" s="41"/>
      <c r="M194" s="41"/>
      <c r="N194" s="41">
        <v>3500</v>
      </c>
      <c r="O194" s="48" t="s">
        <v>123</v>
      </c>
      <c r="P194" s="48" t="s">
        <v>123</v>
      </c>
    </row>
    <row r="195" spans="2:16" ht="14">
      <c r="B195" s="36">
        <v>192</v>
      </c>
      <c r="C195" s="35" t="s">
        <v>404</v>
      </c>
      <c r="D195" s="33" t="s">
        <v>405</v>
      </c>
      <c r="E195" s="33" t="s">
        <v>398</v>
      </c>
      <c r="F195" s="43" t="s">
        <v>151</v>
      </c>
      <c r="G195" s="44">
        <v>0.47916666666666669</v>
      </c>
      <c r="H195" s="43"/>
      <c r="I195" s="41">
        <v>8000</v>
      </c>
      <c r="J195" s="41">
        <v>4500</v>
      </c>
      <c r="K195" s="41">
        <v>2000</v>
      </c>
      <c r="L195" s="41"/>
      <c r="M195" s="41"/>
      <c r="N195" s="41">
        <v>2000</v>
      </c>
      <c r="O195" s="50">
        <v>1000</v>
      </c>
      <c r="P195" s="50">
        <v>1700</v>
      </c>
    </row>
    <row r="196" spans="2:16" ht="14">
      <c r="B196" s="36">
        <v>193</v>
      </c>
      <c r="C196" s="35" t="s">
        <v>406</v>
      </c>
      <c r="D196" s="33" t="s">
        <v>405</v>
      </c>
      <c r="E196" s="33" t="s">
        <v>398</v>
      </c>
      <c r="F196" s="43" t="s">
        <v>151</v>
      </c>
      <c r="G196" s="44">
        <v>0.77083333333333337</v>
      </c>
      <c r="H196" s="43"/>
      <c r="I196" s="41">
        <v>8000</v>
      </c>
      <c r="J196" s="41">
        <v>4500</v>
      </c>
      <c r="K196" s="41">
        <v>2000</v>
      </c>
      <c r="L196" s="63"/>
      <c r="M196" s="41"/>
      <c r="N196" s="41">
        <v>2000</v>
      </c>
      <c r="O196" s="50">
        <v>1000</v>
      </c>
      <c r="P196" s="50">
        <v>1700</v>
      </c>
    </row>
    <row r="197" spans="2:16" ht="14">
      <c r="B197" s="36">
        <v>194</v>
      </c>
      <c r="C197" s="35" t="s">
        <v>407</v>
      </c>
      <c r="D197" s="33" t="s">
        <v>408</v>
      </c>
      <c r="E197" s="33" t="s">
        <v>398</v>
      </c>
      <c r="F197" s="43" t="s">
        <v>203</v>
      </c>
      <c r="G197" s="44">
        <v>0.45833333333333331</v>
      </c>
      <c r="H197" s="43"/>
      <c r="I197" s="41">
        <v>5000</v>
      </c>
      <c r="J197" s="41">
        <v>3500</v>
      </c>
      <c r="K197" s="54" t="s">
        <v>123</v>
      </c>
      <c r="L197" s="41"/>
      <c r="M197" s="41"/>
      <c r="N197" s="41">
        <v>1500</v>
      </c>
      <c r="O197" s="48" t="s">
        <v>123</v>
      </c>
      <c r="P197" s="48" t="s">
        <v>123</v>
      </c>
    </row>
    <row r="198" spans="2:16" ht="14">
      <c r="B198" s="36">
        <v>195</v>
      </c>
      <c r="C198" s="35" t="s">
        <v>409</v>
      </c>
      <c r="D198" s="33" t="s">
        <v>408</v>
      </c>
      <c r="E198" s="33" t="s">
        <v>398</v>
      </c>
      <c r="F198" s="43" t="s">
        <v>205</v>
      </c>
      <c r="G198" s="44">
        <v>0.75</v>
      </c>
      <c r="H198" s="43"/>
      <c r="I198" s="41">
        <v>5000</v>
      </c>
      <c r="J198" s="41">
        <v>3500</v>
      </c>
      <c r="K198" s="41">
        <v>1500</v>
      </c>
      <c r="L198" s="41"/>
      <c r="M198" s="41"/>
      <c r="N198" s="41">
        <v>1500</v>
      </c>
      <c r="O198" s="50">
        <v>1000</v>
      </c>
      <c r="P198" s="50">
        <v>1200</v>
      </c>
    </row>
    <row r="199" spans="2:16" ht="14">
      <c r="B199" s="36">
        <v>196</v>
      </c>
      <c r="C199" s="35" t="s">
        <v>410</v>
      </c>
      <c r="D199" s="33" t="s">
        <v>408</v>
      </c>
      <c r="E199" s="33" t="s">
        <v>398</v>
      </c>
      <c r="F199" s="43" t="s">
        <v>207</v>
      </c>
      <c r="G199" s="44">
        <v>0.54166666666666663</v>
      </c>
      <c r="H199" s="43"/>
      <c r="I199" s="41">
        <v>9000</v>
      </c>
      <c r="J199" s="41">
        <v>6000</v>
      </c>
      <c r="K199" s="41">
        <v>3500</v>
      </c>
      <c r="L199" s="41"/>
      <c r="M199" s="41"/>
      <c r="N199" s="41">
        <v>3500</v>
      </c>
      <c r="O199" s="50">
        <v>2000</v>
      </c>
      <c r="P199" s="50">
        <v>3200</v>
      </c>
    </row>
    <row r="200" spans="2:16" ht="14">
      <c r="B200" s="36">
        <v>197</v>
      </c>
      <c r="C200" s="35" t="s">
        <v>411</v>
      </c>
      <c r="D200" s="33" t="s">
        <v>408</v>
      </c>
      <c r="E200" s="33" t="s">
        <v>398</v>
      </c>
      <c r="F200" s="43" t="s">
        <v>207</v>
      </c>
      <c r="G200" s="44">
        <v>0.79166666666666663</v>
      </c>
      <c r="H200" s="43"/>
      <c r="I200" s="41">
        <v>9000</v>
      </c>
      <c r="J200" s="41">
        <v>6000</v>
      </c>
      <c r="K200" s="41">
        <v>3500</v>
      </c>
      <c r="L200" s="41"/>
      <c r="M200" s="41"/>
      <c r="N200" s="41">
        <v>3500</v>
      </c>
      <c r="O200" s="50">
        <v>2000</v>
      </c>
      <c r="P200" s="50">
        <v>3200</v>
      </c>
    </row>
    <row r="201" spans="2:16" ht="14">
      <c r="B201" s="36">
        <v>198</v>
      </c>
      <c r="C201" s="35" t="s">
        <v>412</v>
      </c>
      <c r="D201" s="33" t="s">
        <v>413</v>
      </c>
      <c r="E201" s="33" t="s">
        <v>414</v>
      </c>
      <c r="F201" s="43" t="s">
        <v>130</v>
      </c>
      <c r="G201" s="44">
        <v>0.5625</v>
      </c>
      <c r="H201" s="43"/>
      <c r="I201" s="41">
        <v>4000</v>
      </c>
      <c r="J201" s="41">
        <v>2500</v>
      </c>
      <c r="K201" s="41"/>
      <c r="L201" s="41"/>
      <c r="M201" s="41"/>
      <c r="N201" s="41">
        <v>2500</v>
      </c>
      <c r="O201" s="50">
        <v>1500</v>
      </c>
      <c r="P201" s="50">
        <v>2200</v>
      </c>
    </row>
    <row r="202" spans="2:16" ht="14">
      <c r="B202" s="36">
        <v>199</v>
      </c>
      <c r="C202" s="35" t="s">
        <v>415</v>
      </c>
      <c r="D202" s="33" t="s">
        <v>413</v>
      </c>
      <c r="E202" s="33" t="s">
        <v>416</v>
      </c>
      <c r="F202" s="43" t="s">
        <v>130</v>
      </c>
      <c r="G202" s="44">
        <v>0.5625</v>
      </c>
      <c r="H202" s="43"/>
      <c r="I202" s="41">
        <v>4000</v>
      </c>
      <c r="J202" s="41">
        <v>2500</v>
      </c>
      <c r="K202" s="41"/>
      <c r="L202" s="41"/>
      <c r="M202" s="41"/>
      <c r="N202" s="41">
        <v>2500</v>
      </c>
      <c r="O202" s="50">
        <v>1500</v>
      </c>
      <c r="P202" s="50">
        <v>2200</v>
      </c>
    </row>
    <row r="203" spans="2:16" ht="14">
      <c r="B203" s="36">
        <v>200</v>
      </c>
      <c r="C203" s="35" t="s">
        <v>417</v>
      </c>
      <c r="D203" s="33" t="s">
        <v>413</v>
      </c>
      <c r="E203" s="33" t="s">
        <v>414</v>
      </c>
      <c r="F203" s="43" t="s">
        <v>133</v>
      </c>
      <c r="G203" s="44">
        <v>0.41666666666666669</v>
      </c>
      <c r="H203" s="43"/>
      <c r="I203" s="41">
        <v>4000</v>
      </c>
      <c r="J203" s="41">
        <v>2500</v>
      </c>
      <c r="K203" s="41"/>
      <c r="L203" s="41"/>
      <c r="M203" s="41"/>
      <c r="N203" s="41">
        <v>2500</v>
      </c>
      <c r="O203" s="50">
        <v>1500</v>
      </c>
      <c r="P203" s="50">
        <v>2200</v>
      </c>
    </row>
    <row r="204" spans="2:16" ht="14">
      <c r="B204" s="36">
        <v>201</v>
      </c>
      <c r="C204" s="35" t="s">
        <v>418</v>
      </c>
      <c r="D204" s="33" t="s">
        <v>413</v>
      </c>
      <c r="E204" s="33" t="s">
        <v>416</v>
      </c>
      <c r="F204" s="43" t="s">
        <v>133</v>
      </c>
      <c r="G204" s="44">
        <v>0.41666666666666669</v>
      </c>
      <c r="H204" s="43"/>
      <c r="I204" s="41">
        <v>4000</v>
      </c>
      <c r="J204" s="41">
        <v>2500</v>
      </c>
      <c r="K204" s="41"/>
      <c r="L204" s="41"/>
      <c r="M204" s="41"/>
      <c r="N204" s="41">
        <v>2500</v>
      </c>
      <c r="O204" s="50">
        <v>1500</v>
      </c>
      <c r="P204" s="50">
        <v>2200</v>
      </c>
    </row>
    <row r="205" spans="2:16" ht="14">
      <c r="B205" s="36">
        <v>202</v>
      </c>
      <c r="C205" s="35" t="s">
        <v>419</v>
      </c>
      <c r="D205" s="33" t="s">
        <v>413</v>
      </c>
      <c r="E205" s="33" t="s">
        <v>414</v>
      </c>
      <c r="F205" s="43" t="s">
        <v>136</v>
      </c>
      <c r="G205" s="44">
        <v>0.5625</v>
      </c>
      <c r="H205" s="43"/>
      <c r="I205" s="41">
        <v>4000</v>
      </c>
      <c r="J205" s="41">
        <v>2500</v>
      </c>
      <c r="K205" s="41"/>
      <c r="L205" s="41"/>
      <c r="M205" s="41"/>
      <c r="N205" s="41">
        <v>2500</v>
      </c>
      <c r="O205" s="50">
        <v>1500</v>
      </c>
      <c r="P205" s="50">
        <v>2200</v>
      </c>
    </row>
    <row r="206" spans="2:16" ht="14">
      <c r="B206" s="36">
        <v>203</v>
      </c>
      <c r="C206" s="35" t="s">
        <v>420</v>
      </c>
      <c r="D206" s="33" t="s">
        <v>413</v>
      </c>
      <c r="E206" s="33" t="s">
        <v>416</v>
      </c>
      <c r="F206" s="43" t="s">
        <v>136</v>
      </c>
      <c r="G206" s="44">
        <v>0.52083333333333337</v>
      </c>
      <c r="H206" s="43"/>
      <c r="I206" s="41">
        <v>4000</v>
      </c>
      <c r="J206" s="41">
        <v>2500</v>
      </c>
      <c r="K206" s="41"/>
      <c r="L206" s="41"/>
      <c r="M206" s="41"/>
      <c r="N206" s="41">
        <v>2500</v>
      </c>
      <c r="O206" s="50">
        <v>1500</v>
      </c>
      <c r="P206" s="50">
        <v>2200</v>
      </c>
    </row>
    <row r="207" spans="2:16" ht="14">
      <c r="B207" s="36">
        <v>204</v>
      </c>
      <c r="C207" s="35" t="s">
        <v>421</v>
      </c>
      <c r="D207" s="33" t="s">
        <v>413</v>
      </c>
      <c r="E207" s="33" t="s">
        <v>414</v>
      </c>
      <c r="F207" s="43" t="s">
        <v>139</v>
      </c>
      <c r="G207" s="44">
        <v>0.5625</v>
      </c>
      <c r="H207" s="43"/>
      <c r="I207" s="54" t="s">
        <v>123</v>
      </c>
      <c r="J207" s="54" t="s">
        <v>123</v>
      </c>
      <c r="K207" s="41"/>
      <c r="L207" s="41"/>
      <c r="M207" s="41"/>
      <c r="N207" s="41">
        <v>2500</v>
      </c>
      <c r="O207" s="48" t="s">
        <v>123</v>
      </c>
      <c r="P207" s="48" t="s">
        <v>123</v>
      </c>
    </row>
    <row r="208" spans="2:16" ht="14">
      <c r="B208" s="36">
        <v>205</v>
      </c>
      <c r="C208" s="35" t="s">
        <v>422</v>
      </c>
      <c r="D208" s="33" t="s">
        <v>413</v>
      </c>
      <c r="E208" s="33" t="s">
        <v>416</v>
      </c>
      <c r="F208" s="43" t="s">
        <v>139</v>
      </c>
      <c r="G208" s="44">
        <v>0.52083333333333337</v>
      </c>
      <c r="H208" s="43"/>
      <c r="I208" s="41">
        <v>4000</v>
      </c>
      <c r="J208" s="41">
        <v>2500</v>
      </c>
      <c r="K208" s="41"/>
      <c r="L208" s="41"/>
      <c r="M208" s="41"/>
      <c r="N208" s="41">
        <v>2500</v>
      </c>
      <c r="O208" s="50">
        <v>1500</v>
      </c>
      <c r="P208" s="50">
        <v>2200</v>
      </c>
    </row>
    <row r="209" spans="2:16" ht="14">
      <c r="B209" s="36">
        <v>206</v>
      </c>
      <c r="C209" s="35" t="s">
        <v>423</v>
      </c>
      <c r="D209" s="33" t="s">
        <v>413</v>
      </c>
      <c r="E209" s="33" t="s">
        <v>414</v>
      </c>
      <c r="F209" s="43" t="s">
        <v>145</v>
      </c>
      <c r="G209" s="44">
        <v>0.45833333333333331</v>
      </c>
      <c r="H209" s="43"/>
      <c r="I209" s="54" t="s">
        <v>123</v>
      </c>
      <c r="J209" s="41">
        <v>3500</v>
      </c>
      <c r="K209" s="41"/>
      <c r="L209" s="41"/>
      <c r="M209" s="41"/>
      <c r="N209" s="41">
        <v>3500</v>
      </c>
      <c r="O209" s="50">
        <v>2000</v>
      </c>
      <c r="P209" s="50">
        <v>3200</v>
      </c>
    </row>
    <row r="210" spans="2:16" ht="14">
      <c r="B210" s="36">
        <v>207</v>
      </c>
      <c r="C210" s="35" t="s">
        <v>424</v>
      </c>
      <c r="D210" s="33" t="s">
        <v>413</v>
      </c>
      <c r="E210" s="33" t="s">
        <v>416</v>
      </c>
      <c r="F210" s="43" t="s">
        <v>145</v>
      </c>
      <c r="G210" s="44">
        <v>0.52083333333333337</v>
      </c>
      <c r="H210" s="43"/>
      <c r="I210" s="41">
        <v>4000</v>
      </c>
      <c r="J210" s="41">
        <v>2500</v>
      </c>
      <c r="K210" s="41"/>
      <c r="L210" s="41"/>
      <c r="M210" s="41"/>
      <c r="N210" s="41">
        <v>2500</v>
      </c>
      <c r="O210" s="50">
        <v>1500</v>
      </c>
      <c r="P210" s="50">
        <v>2200</v>
      </c>
    </row>
    <row r="211" spans="2:16" ht="14">
      <c r="B211" s="36">
        <v>208</v>
      </c>
      <c r="C211" s="35" t="s">
        <v>425</v>
      </c>
      <c r="D211" s="33" t="s">
        <v>413</v>
      </c>
      <c r="E211" s="33" t="s">
        <v>414</v>
      </c>
      <c r="F211" s="43" t="s">
        <v>149</v>
      </c>
      <c r="G211" s="44">
        <v>0.5625</v>
      </c>
      <c r="H211" s="43"/>
      <c r="I211" s="41">
        <v>4000</v>
      </c>
      <c r="J211" s="41">
        <v>2500</v>
      </c>
      <c r="K211" s="41"/>
      <c r="L211" s="41"/>
      <c r="M211" s="41"/>
      <c r="N211" s="41">
        <v>2500</v>
      </c>
      <c r="O211" s="50">
        <v>1500</v>
      </c>
      <c r="P211" s="50">
        <v>2200</v>
      </c>
    </row>
    <row r="212" spans="2:16" ht="14">
      <c r="B212" s="36">
        <v>209</v>
      </c>
      <c r="C212" s="35" t="s">
        <v>426</v>
      </c>
      <c r="D212" s="33" t="s">
        <v>413</v>
      </c>
      <c r="E212" s="33" t="s">
        <v>416</v>
      </c>
      <c r="F212" s="43" t="s">
        <v>149</v>
      </c>
      <c r="G212" s="44">
        <v>0.5625</v>
      </c>
      <c r="H212" s="43"/>
      <c r="I212" s="41">
        <v>4000</v>
      </c>
      <c r="J212" s="41">
        <v>2500</v>
      </c>
      <c r="K212" s="41"/>
      <c r="L212" s="41"/>
      <c r="M212" s="41"/>
      <c r="N212" s="41">
        <v>2500</v>
      </c>
      <c r="O212" s="50">
        <v>1500</v>
      </c>
      <c r="P212" s="50">
        <v>2200</v>
      </c>
    </row>
    <row r="213" spans="2:16" ht="14">
      <c r="B213" s="36">
        <v>210</v>
      </c>
      <c r="C213" s="35" t="s">
        <v>427</v>
      </c>
      <c r="D213" s="33" t="s">
        <v>413</v>
      </c>
      <c r="E213" s="33" t="s">
        <v>414</v>
      </c>
      <c r="F213" s="43" t="s">
        <v>151</v>
      </c>
      <c r="G213" s="44">
        <v>0.5</v>
      </c>
      <c r="H213" s="43"/>
      <c r="I213" s="41">
        <v>7000</v>
      </c>
      <c r="J213" s="41">
        <v>5000</v>
      </c>
      <c r="K213" s="41"/>
      <c r="L213" s="41"/>
      <c r="M213" s="41"/>
      <c r="N213" s="41">
        <v>5000</v>
      </c>
      <c r="O213" s="50">
        <v>2500</v>
      </c>
      <c r="P213" s="50">
        <v>4700</v>
      </c>
    </row>
    <row r="214" spans="2:16" ht="14">
      <c r="B214" s="36">
        <v>211</v>
      </c>
      <c r="C214" s="35" t="s">
        <v>428</v>
      </c>
      <c r="D214" s="33" t="s">
        <v>413</v>
      </c>
      <c r="E214" s="33" t="s">
        <v>414</v>
      </c>
      <c r="F214" s="43" t="s">
        <v>155</v>
      </c>
      <c r="G214" s="44">
        <v>0.70833333333333337</v>
      </c>
      <c r="H214" s="43"/>
      <c r="I214" s="54" t="s">
        <v>123</v>
      </c>
      <c r="J214" s="41">
        <v>5000</v>
      </c>
      <c r="K214" s="41"/>
      <c r="L214" s="41"/>
      <c r="M214" s="41"/>
      <c r="N214" s="41">
        <v>5000</v>
      </c>
      <c r="O214" s="50">
        <v>2500</v>
      </c>
      <c r="P214" s="50">
        <v>4700</v>
      </c>
    </row>
    <row r="215" spans="2:16" ht="14">
      <c r="B215" s="36">
        <v>212</v>
      </c>
      <c r="C215" s="35" t="s">
        <v>429</v>
      </c>
      <c r="D215" s="33" t="s">
        <v>430</v>
      </c>
      <c r="E215" s="33" t="s">
        <v>431</v>
      </c>
      <c r="F215" s="43" t="s">
        <v>248</v>
      </c>
      <c r="G215" s="44">
        <v>0.375</v>
      </c>
      <c r="H215" s="43"/>
      <c r="I215" s="41">
        <v>2000</v>
      </c>
      <c r="J215" s="41"/>
      <c r="K215" s="41"/>
      <c r="L215" s="41"/>
      <c r="M215" s="41"/>
      <c r="N215" s="41">
        <v>2000</v>
      </c>
      <c r="O215" s="50">
        <v>1000</v>
      </c>
      <c r="P215" s="50">
        <v>1700</v>
      </c>
    </row>
    <row r="216" spans="2:16" ht="14">
      <c r="B216" s="36">
        <v>213</v>
      </c>
      <c r="C216" s="35" t="s">
        <v>432</v>
      </c>
      <c r="D216" s="33" t="s">
        <v>430</v>
      </c>
      <c r="E216" s="33" t="s">
        <v>431</v>
      </c>
      <c r="F216" s="43" t="s">
        <v>130</v>
      </c>
      <c r="G216" s="44">
        <v>0.375</v>
      </c>
      <c r="H216" s="43"/>
      <c r="I216" s="41">
        <v>2000</v>
      </c>
      <c r="J216" s="41"/>
      <c r="K216" s="41"/>
      <c r="L216" s="41"/>
      <c r="M216" s="41"/>
      <c r="N216" s="41">
        <v>2000</v>
      </c>
      <c r="O216" s="50">
        <v>1000</v>
      </c>
      <c r="P216" s="50">
        <v>1700</v>
      </c>
    </row>
    <row r="217" spans="2:16" ht="14">
      <c r="B217" s="36">
        <v>214</v>
      </c>
      <c r="C217" s="35" t="s">
        <v>433</v>
      </c>
      <c r="D217" s="33" t="s">
        <v>430</v>
      </c>
      <c r="E217" s="33" t="s">
        <v>431</v>
      </c>
      <c r="F217" s="43" t="s">
        <v>133</v>
      </c>
      <c r="G217" s="44">
        <v>0.375</v>
      </c>
      <c r="H217" s="43"/>
      <c r="I217" s="41">
        <v>2000</v>
      </c>
      <c r="J217" s="41"/>
      <c r="K217" s="41"/>
      <c r="L217" s="41"/>
      <c r="M217" s="41"/>
      <c r="N217" s="41">
        <v>2000</v>
      </c>
      <c r="O217" s="50">
        <v>1000</v>
      </c>
      <c r="P217" s="50">
        <v>1700</v>
      </c>
    </row>
    <row r="218" spans="2:16" ht="14">
      <c r="B218" s="36">
        <v>215</v>
      </c>
      <c r="C218" s="35" t="s">
        <v>434</v>
      </c>
      <c r="D218" s="33" t="s">
        <v>430</v>
      </c>
      <c r="E218" s="33" t="s">
        <v>431</v>
      </c>
      <c r="F218" s="43" t="s">
        <v>136</v>
      </c>
      <c r="G218" s="44">
        <v>0.375</v>
      </c>
      <c r="H218" s="43"/>
      <c r="I218" s="41">
        <v>2000</v>
      </c>
      <c r="J218" s="41"/>
      <c r="K218" s="41"/>
      <c r="L218" s="41"/>
      <c r="M218" s="41"/>
      <c r="N218" s="41">
        <v>2000</v>
      </c>
      <c r="O218" s="50">
        <v>1000</v>
      </c>
      <c r="P218" s="50">
        <v>1700</v>
      </c>
    </row>
    <row r="219" spans="2:16" ht="14">
      <c r="B219" s="36">
        <v>216</v>
      </c>
      <c r="C219" s="35" t="s">
        <v>435</v>
      </c>
      <c r="D219" s="33" t="s">
        <v>430</v>
      </c>
      <c r="E219" s="33" t="s">
        <v>431</v>
      </c>
      <c r="F219" s="43" t="s">
        <v>139</v>
      </c>
      <c r="G219" s="44">
        <v>0.375</v>
      </c>
      <c r="H219" s="43"/>
      <c r="I219" s="41">
        <v>2000</v>
      </c>
      <c r="J219" s="41"/>
      <c r="K219" s="41"/>
      <c r="L219" s="41"/>
      <c r="M219" s="41"/>
      <c r="N219" s="41">
        <v>2000</v>
      </c>
      <c r="O219" s="50">
        <v>1000</v>
      </c>
      <c r="P219" s="50">
        <v>1700</v>
      </c>
    </row>
    <row r="220" spans="2:16" ht="14">
      <c r="B220" s="36">
        <v>217</v>
      </c>
      <c r="C220" s="35" t="s">
        <v>436</v>
      </c>
      <c r="D220" s="33" t="s">
        <v>430</v>
      </c>
      <c r="E220" s="33" t="s">
        <v>431</v>
      </c>
      <c r="F220" s="43" t="s">
        <v>142</v>
      </c>
      <c r="G220" s="44">
        <v>0.375</v>
      </c>
      <c r="H220" s="43"/>
      <c r="I220" s="41">
        <v>2000</v>
      </c>
      <c r="J220" s="41"/>
      <c r="K220" s="41"/>
      <c r="L220" s="41"/>
      <c r="M220" s="41"/>
      <c r="N220" s="41">
        <v>2000</v>
      </c>
      <c r="O220" s="50">
        <v>1000</v>
      </c>
      <c r="P220" s="50">
        <v>1700</v>
      </c>
    </row>
    <row r="221" spans="2:16" ht="14">
      <c r="B221" s="36">
        <v>218</v>
      </c>
      <c r="C221" s="35" t="s">
        <v>437</v>
      </c>
      <c r="D221" s="33" t="s">
        <v>430</v>
      </c>
      <c r="E221" s="33" t="s">
        <v>431</v>
      </c>
      <c r="F221" s="43" t="s">
        <v>145</v>
      </c>
      <c r="G221" s="44">
        <v>0.375</v>
      </c>
      <c r="H221" s="43"/>
      <c r="I221" s="41">
        <v>2000</v>
      </c>
      <c r="J221" s="41"/>
      <c r="K221" s="41"/>
      <c r="L221" s="41"/>
      <c r="M221" s="41"/>
      <c r="N221" s="41">
        <v>2000</v>
      </c>
      <c r="O221" s="50">
        <v>1000</v>
      </c>
      <c r="P221" s="50">
        <v>1700</v>
      </c>
    </row>
    <row r="222" spans="2:16" ht="14">
      <c r="B222" s="36">
        <v>219</v>
      </c>
      <c r="C222" s="35" t="s">
        <v>438</v>
      </c>
      <c r="D222" s="33" t="s">
        <v>430</v>
      </c>
      <c r="E222" s="33" t="s">
        <v>431</v>
      </c>
      <c r="F222" s="43" t="s">
        <v>149</v>
      </c>
      <c r="G222" s="44">
        <v>0.375</v>
      </c>
      <c r="H222" s="43"/>
      <c r="I222" s="41">
        <v>2000</v>
      </c>
      <c r="J222" s="41"/>
      <c r="K222" s="41"/>
      <c r="L222" s="41"/>
      <c r="M222" s="41"/>
      <c r="N222" s="41">
        <v>2000</v>
      </c>
      <c r="O222" s="50">
        <v>1000</v>
      </c>
      <c r="P222" s="50">
        <v>1700</v>
      </c>
    </row>
    <row r="223" spans="2:16" ht="14">
      <c r="B223" s="36">
        <v>220</v>
      </c>
      <c r="C223" s="35" t="s">
        <v>439</v>
      </c>
      <c r="D223" s="33" t="s">
        <v>430</v>
      </c>
      <c r="E223" s="33" t="s">
        <v>431</v>
      </c>
      <c r="F223" s="43" t="s">
        <v>151</v>
      </c>
      <c r="G223" s="44">
        <v>0.375</v>
      </c>
      <c r="H223" s="43"/>
      <c r="I223" s="41">
        <v>2000</v>
      </c>
      <c r="J223" s="41"/>
      <c r="K223" s="41"/>
      <c r="L223" s="41"/>
      <c r="M223" s="41"/>
      <c r="N223" s="41">
        <v>2000</v>
      </c>
      <c r="O223" s="50">
        <v>1000</v>
      </c>
      <c r="P223" s="50">
        <v>1700</v>
      </c>
    </row>
    <row r="224" spans="2:16" ht="14">
      <c r="B224" s="36">
        <v>221</v>
      </c>
      <c r="C224" s="35" t="s">
        <v>440</v>
      </c>
      <c r="D224" s="33" t="s">
        <v>430</v>
      </c>
      <c r="E224" s="33" t="s">
        <v>431</v>
      </c>
      <c r="F224" s="43" t="s">
        <v>153</v>
      </c>
      <c r="G224" s="44">
        <v>0.375</v>
      </c>
      <c r="H224" s="43"/>
      <c r="I224" s="41">
        <v>2000</v>
      </c>
      <c r="J224" s="41"/>
      <c r="K224" s="41"/>
      <c r="L224" s="41"/>
      <c r="M224" s="41"/>
      <c r="N224" s="41">
        <v>2000</v>
      </c>
      <c r="O224" s="50">
        <v>1000</v>
      </c>
      <c r="P224" s="50">
        <v>1700</v>
      </c>
    </row>
    <row r="225" spans="2:16" ht="14">
      <c r="B225" s="36">
        <v>222</v>
      </c>
      <c r="C225" s="35" t="s">
        <v>441</v>
      </c>
      <c r="D225" s="33" t="s">
        <v>430</v>
      </c>
      <c r="E225" s="33" t="s">
        <v>431</v>
      </c>
      <c r="F225" s="43" t="s">
        <v>157</v>
      </c>
      <c r="G225" s="44">
        <v>0.41666666666666669</v>
      </c>
      <c r="H225" s="43"/>
      <c r="I225" s="41">
        <v>3000</v>
      </c>
      <c r="J225" s="41"/>
      <c r="K225" s="41"/>
      <c r="L225" s="41"/>
      <c r="M225" s="41"/>
      <c r="N225" s="41">
        <v>3000</v>
      </c>
      <c r="O225" s="50">
        <v>1500</v>
      </c>
      <c r="P225" s="50">
        <v>2700</v>
      </c>
    </row>
    <row r="226" spans="2:16" ht="14">
      <c r="B226" s="36">
        <v>223</v>
      </c>
      <c r="C226" s="35" t="s">
        <v>442</v>
      </c>
      <c r="D226" s="33" t="s">
        <v>430</v>
      </c>
      <c r="E226" s="33" t="s">
        <v>431</v>
      </c>
      <c r="F226" s="43" t="s">
        <v>203</v>
      </c>
      <c r="G226" s="44">
        <v>0.41666666666666669</v>
      </c>
      <c r="H226" s="43"/>
      <c r="I226" s="41">
        <v>3000</v>
      </c>
      <c r="J226" s="41"/>
      <c r="K226" s="41"/>
      <c r="L226" s="41"/>
      <c r="M226" s="41"/>
      <c r="N226" s="41">
        <v>3000</v>
      </c>
      <c r="O226" s="50">
        <v>1500</v>
      </c>
      <c r="P226" s="50">
        <v>2700</v>
      </c>
    </row>
    <row r="227" spans="2:16" ht="14">
      <c r="B227" s="36">
        <v>224</v>
      </c>
      <c r="C227" s="35" t="s">
        <v>443</v>
      </c>
      <c r="D227" s="33" t="s">
        <v>430</v>
      </c>
      <c r="E227" s="33" t="s">
        <v>431</v>
      </c>
      <c r="F227" s="43" t="s">
        <v>205</v>
      </c>
      <c r="G227" s="44">
        <v>0.41666666666666669</v>
      </c>
      <c r="H227" s="43"/>
      <c r="I227" s="41">
        <v>4000</v>
      </c>
      <c r="J227" s="41"/>
      <c r="K227" s="41"/>
      <c r="L227" s="41"/>
      <c r="M227" s="41"/>
      <c r="N227" s="41">
        <v>4000</v>
      </c>
      <c r="O227" s="50">
        <v>2000</v>
      </c>
      <c r="P227" s="50">
        <v>3700</v>
      </c>
    </row>
    <row r="228" spans="2:16" ht="14">
      <c r="B228" s="36">
        <v>225</v>
      </c>
      <c r="C228" s="35" t="s">
        <v>444</v>
      </c>
      <c r="D228" s="33" t="s">
        <v>430</v>
      </c>
      <c r="E228" s="33" t="s">
        <v>431</v>
      </c>
      <c r="F228" s="43" t="s">
        <v>207</v>
      </c>
      <c r="G228" s="44">
        <v>0.41666666666666669</v>
      </c>
      <c r="H228" s="43"/>
      <c r="I228" s="41">
        <v>4000</v>
      </c>
      <c r="J228" s="41"/>
      <c r="K228" s="41"/>
      <c r="L228" s="41"/>
      <c r="M228" s="41"/>
      <c r="N228" s="41">
        <v>4000</v>
      </c>
      <c r="O228" s="50">
        <v>2000</v>
      </c>
      <c r="P228" s="50">
        <v>3700</v>
      </c>
    </row>
    <row r="229" spans="2:16" ht="14">
      <c r="B229" s="36">
        <v>226</v>
      </c>
      <c r="C229" s="35" t="s">
        <v>445</v>
      </c>
      <c r="D229" s="33" t="s">
        <v>446</v>
      </c>
      <c r="E229" s="33" t="s">
        <v>233</v>
      </c>
      <c r="F229" s="43" t="s">
        <v>157</v>
      </c>
      <c r="G229" s="44">
        <v>0.45833333333333331</v>
      </c>
      <c r="H229" s="43"/>
      <c r="I229" s="41">
        <v>7000</v>
      </c>
      <c r="J229" s="42" t="s">
        <v>123</v>
      </c>
      <c r="K229" s="41"/>
      <c r="L229" s="41"/>
      <c r="M229" s="41"/>
      <c r="N229" s="41">
        <v>4500</v>
      </c>
      <c r="O229" s="48" t="s">
        <v>123</v>
      </c>
      <c r="P229" s="48" t="s">
        <v>123</v>
      </c>
    </row>
    <row r="230" spans="2:16" ht="14">
      <c r="B230" s="36">
        <v>227</v>
      </c>
      <c r="C230" s="35" t="s">
        <v>447</v>
      </c>
      <c r="D230" s="33" t="s">
        <v>446</v>
      </c>
      <c r="E230" s="33" t="s">
        <v>233</v>
      </c>
      <c r="F230" s="43" t="s">
        <v>157</v>
      </c>
      <c r="G230" s="44">
        <v>0.70833333333333337</v>
      </c>
      <c r="H230" s="41">
        <v>25000</v>
      </c>
      <c r="I230" s="41">
        <v>12000</v>
      </c>
      <c r="J230" s="41">
        <v>6000</v>
      </c>
      <c r="K230" s="41"/>
      <c r="L230" s="41"/>
      <c r="M230" s="41"/>
      <c r="N230" s="41">
        <v>6000</v>
      </c>
      <c r="O230" s="50">
        <v>3000</v>
      </c>
      <c r="P230" s="50">
        <v>5700</v>
      </c>
    </row>
    <row r="231" spans="2:16" ht="14">
      <c r="B231" s="36">
        <v>228</v>
      </c>
      <c r="C231" s="35" t="s">
        <v>448</v>
      </c>
      <c r="D231" s="33" t="s">
        <v>446</v>
      </c>
      <c r="E231" s="33" t="s">
        <v>233</v>
      </c>
      <c r="F231" s="43" t="s">
        <v>203</v>
      </c>
      <c r="G231" s="44">
        <v>0.45833333333333331</v>
      </c>
      <c r="H231" s="43"/>
      <c r="I231" s="41">
        <v>7000</v>
      </c>
      <c r="J231" s="41">
        <v>4500</v>
      </c>
      <c r="K231" s="41"/>
      <c r="L231" s="41"/>
      <c r="M231" s="41"/>
      <c r="N231" s="41">
        <v>4500</v>
      </c>
      <c r="O231" s="50">
        <v>2500</v>
      </c>
      <c r="P231" s="50">
        <v>4200</v>
      </c>
    </row>
    <row r="232" spans="2:16" ht="14">
      <c r="B232" s="36">
        <v>229</v>
      </c>
      <c r="C232" s="35" t="s">
        <v>449</v>
      </c>
      <c r="D232" s="33" t="s">
        <v>446</v>
      </c>
      <c r="E232" s="33" t="s">
        <v>233</v>
      </c>
      <c r="F232" s="43" t="s">
        <v>203</v>
      </c>
      <c r="G232" s="44">
        <v>0.70833333333333337</v>
      </c>
      <c r="H232" s="41">
        <v>25000</v>
      </c>
      <c r="I232" s="41">
        <v>12000</v>
      </c>
      <c r="J232" s="41">
        <v>6000</v>
      </c>
      <c r="K232" s="41"/>
      <c r="L232" s="41"/>
      <c r="M232" s="41"/>
      <c r="N232" s="41">
        <v>6000</v>
      </c>
      <c r="O232" s="50">
        <v>3000</v>
      </c>
      <c r="P232" s="50">
        <v>5700</v>
      </c>
    </row>
    <row r="233" spans="2:16" ht="14">
      <c r="B233" s="36">
        <v>230</v>
      </c>
      <c r="C233" s="35" t="s">
        <v>450</v>
      </c>
      <c r="D233" s="33" t="s">
        <v>446</v>
      </c>
      <c r="E233" s="33" t="s">
        <v>233</v>
      </c>
      <c r="F233" s="43" t="s">
        <v>205</v>
      </c>
      <c r="G233" s="44">
        <v>0.45833333333333331</v>
      </c>
      <c r="H233" s="43"/>
      <c r="I233" s="41">
        <v>7000</v>
      </c>
      <c r="J233" s="41">
        <v>4500</v>
      </c>
      <c r="K233" s="41"/>
      <c r="L233" s="41"/>
      <c r="M233" s="41"/>
      <c r="N233" s="41">
        <v>4500</v>
      </c>
      <c r="O233" s="50">
        <v>2500</v>
      </c>
      <c r="P233" s="50">
        <v>4200</v>
      </c>
    </row>
    <row r="234" spans="2:16" ht="14">
      <c r="B234" s="36">
        <v>231</v>
      </c>
      <c r="C234" s="35" t="s">
        <v>451</v>
      </c>
      <c r="D234" s="33" t="s">
        <v>446</v>
      </c>
      <c r="E234" s="33" t="s">
        <v>233</v>
      </c>
      <c r="F234" s="43" t="s">
        <v>205</v>
      </c>
      <c r="G234" s="44">
        <v>0.70833333333333337</v>
      </c>
      <c r="H234" s="41">
        <v>25000</v>
      </c>
      <c r="I234" s="41">
        <v>12000</v>
      </c>
      <c r="J234" s="41">
        <v>6000</v>
      </c>
      <c r="K234" s="41"/>
      <c r="L234" s="41"/>
      <c r="M234" s="41"/>
      <c r="N234" s="41">
        <v>6000</v>
      </c>
      <c r="O234" s="50">
        <v>3000</v>
      </c>
      <c r="P234" s="50">
        <v>5700</v>
      </c>
    </row>
    <row r="235" spans="2:16" ht="14">
      <c r="B235" s="36">
        <v>232</v>
      </c>
      <c r="C235" s="35" t="s">
        <v>452</v>
      </c>
      <c r="D235" s="33" t="s">
        <v>446</v>
      </c>
      <c r="E235" s="33" t="s">
        <v>233</v>
      </c>
      <c r="F235" s="43" t="s">
        <v>207</v>
      </c>
      <c r="G235" s="44">
        <v>0.45833333333333331</v>
      </c>
      <c r="H235" s="43"/>
      <c r="I235" s="41">
        <v>7000</v>
      </c>
      <c r="J235" s="41">
        <v>4500</v>
      </c>
      <c r="K235" s="41"/>
      <c r="L235" s="41"/>
      <c r="M235" s="41"/>
      <c r="N235" s="41">
        <v>4500</v>
      </c>
      <c r="O235" s="50">
        <v>2500</v>
      </c>
      <c r="P235" s="50">
        <v>4200</v>
      </c>
    </row>
    <row r="236" spans="2:16" ht="14">
      <c r="B236" s="36">
        <v>233</v>
      </c>
      <c r="C236" s="35" t="s">
        <v>453</v>
      </c>
      <c r="D236" s="33" t="s">
        <v>446</v>
      </c>
      <c r="E236" s="33" t="s">
        <v>233</v>
      </c>
      <c r="F236" s="43" t="s">
        <v>207</v>
      </c>
      <c r="G236" s="44">
        <v>0.70833333333333337</v>
      </c>
      <c r="H236" s="41">
        <v>25000</v>
      </c>
      <c r="I236" s="41">
        <v>12000</v>
      </c>
      <c r="J236" s="41">
        <v>6000</v>
      </c>
      <c r="K236" s="41"/>
      <c r="L236" s="41"/>
      <c r="M236" s="41"/>
      <c r="N236" s="41">
        <v>6000</v>
      </c>
      <c r="O236" s="50">
        <v>3000</v>
      </c>
      <c r="P236" s="50">
        <v>5700</v>
      </c>
    </row>
    <row r="237" spans="2:16" ht="14">
      <c r="B237" s="36">
        <v>234</v>
      </c>
      <c r="C237" s="35" t="s">
        <v>454</v>
      </c>
      <c r="D237" s="33" t="s">
        <v>455</v>
      </c>
      <c r="E237" s="33" t="s">
        <v>456</v>
      </c>
      <c r="F237" s="43" t="s">
        <v>244</v>
      </c>
      <c r="G237" s="44">
        <v>0.41666666666666669</v>
      </c>
      <c r="H237" s="43"/>
      <c r="I237" s="42" t="s">
        <v>123</v>
      </c>
      <c r="J237" s="41"/>
      <c r="K237" s="41"/>
      <c r="L237" s="41"/>
      <c r="M237" s="41"/>
      <c r="N237" s="42" t="s">
        <v>123</v>
      </c>
      <c r="O237" s="48" t="s">
        <v>123</v>
      </c>
      <c r="P237" s="48" t="s">
        <v>123</v>
      </c>
    </row>
    <row r="238" spans="2:16" ht="14">
      <c r="B238" s="36">
        <v>235</v>
      </c>
      <c r="C238" s="35" t="s">
        <v>457</v>
      </c>
      <c r="D238" s="33" t="s">
        <v>455</v>
      </c>
      <c r="E238" s="33" t="s">
        <v>456</v>
      </c>
      <c r="F238" s="43" t="s">
        <v>244</v>
      </c>
      <c r="G238" s="44">
        <v>0.60416666666666663</v>
      </c>
      <c r="H238" s="43"/>
      <c r="I238" s="41">
        <v>1500</v>
      </c>
      <c r="J238" s="41"/>
      <c r="K238" s="41"/>
      <c r="L238" s="41"/>
      <c r="M238" s="41"/>
      <c r="N238" s="42" t="s">
        <v>123</v>
      </c>
      <c r="O238" s="50">
        <v>1000</v>
      </c>
      <c r="P238" s="50">
        <v>1200</v>
      </c>
    </row>
    <row r="239" spans="2:16" ht="14">
      <c r="B239" s="36">
        <v>236</v>
      </c>
      <c r="C239" s="35" t="s">
        <v>458</v>
      </c>
      <c r="D239" s="33" t="s">
        <v>455</v>
      </c>
      <c r="E239" s="33" t="s">
        <v>456</v>
      </c>
      <c r="F239" s="43" t="s">
        <v>246</v>
      </c>
      <c r="G239" s="44">
        <v>0.41666666666666669</v>
      </c>
      <c r="H239" s="43"/>
      <c r="I239" s="42" t="s">
        <v>123</v>
      </c>
      <c r="J239" s="41"/>
      <c r="K239" s="41"/>
      <c r="L239" s="41"/>
      <c r="M239" s="41"/>
      <c r="N239" s="42" t="s">
        <v>123</v>
      </c>
      <c r="O239" s="48" t="s">
        <v>123</v>
      </c>
      <c r="P239" s="48" t="s">
        <v>123</v>
      </c>
    </row>
    <row r="240" spans="2:16" ht="14">
      <c r="B240" s="36">
        <v>237</v>
      </c>
      <c r="C240" s="35" t="s">
        <v>459</v>
      </c>
      <c r="D240" s="33" t="s">
        <v>455</v>
      </c>
      <c r="E240" s="33" t="s">
        <v>456</v>
      </c>
      <c r="F240" s="43" t="s">
        <v>246</v>
      </c>
      <c r="G240" s="44">
        <v>0.625</v>
      </c>
      <c r="H240" s="43"/>
      <c r="I240" s="41">
        <v>2000</v>
      </c>
      <c r="J240" s="41"/>
      <c r="K240" s="41"/>
      <c r="L240" s="41"/>
      <c r="M240" s="41"/>
      <c r="N240" s="41">
        <v>2000</v>
      </c>
      <c r="O240" s="50">
        <v>1000</v>
      </c>
      <c r="P240" s="50">
        <v>1700</v>
      </c>
    </row>
    <row r="241" spans="2:17" ht="14">
      <c r="B241" s="36">
        <v>238</v>
      </c>
      <c r="C241" s="35" t="s">
        <v>460</v>
      </c>
      <c r="D241" s="33" t="s">
        <v>455</v>
      </c>
      <c r="E241" s="33" t="s">
        <v>456</v>
      </c>
      <c r="F241" s="43" t="s">
        <v>248</v>
      </c>
      <c r="G241" s="44">
        <v>0.41666666666666669</v>
      </c>
      <c r="H241" s="43"/>
      <c r="I241" s="42" t="s">
        <v>123</v>
      </c>
      <c r="J241" s="41"/>
      <c r="K241" s="41"/>
      <c r="L241" s="41"/>
      <c r="M241" s="41"/>
      <c r="N241" s="42" t="s">
        <v>123</v>
      </c>
      <c r="O241" s="48" t="s">
        <v>123</v>
      </c>
      <c r="P241" s="48" t="s">
        <v>123</v>
      </c>
    </row>
    <row r="242" spans="2:17" ht="14">
      <c r="B242" s="36">
        <v>239</v>
      </c>
      <c r="C242" s="35" t="s">
        <v>461</v>
      </c>
      <c r="D242" s="33" t="s">
        <v>455</v>
      </c>
      <c r="E242" s="33" t="s">
        <v>456</v>
      </c>
      <c r="F242" s="43" t="s">
        <v>248</v>
      </c>
      <c r="G242" s="44">
        <v>0.625</v>
      </c>
      <c r="H242" s="43"/>
      <c r="I242" s="41">
        <v>2000</v>
      </c>
      <c r="J242" s="41"/>
      <c r="K242" s="41"/>
      <c r="L242" s="41"/>
      <c r="M242" s="41"/>
      <c r="N242" s="42" t="s">
        <v>123</v>
      </c>
      <c r="O242" s="50">
        <v>1000</v>
      </c>
      <c r="P242" s="50">
        <v>1700</v>
      </c>
    </row>
    <row r="243" spans="2:17" ht="14">
      <c r="B243" s="36">
        <v>240</v>
      </c>
      <c r="C243" s="35" t="s">
        <v>462</v>
      </c>
      <c r="D243" s="33" t="s">
        <v>455</v>
      </c>
      <c r="E243" s="33" t="s">
        <v>456</v>
      </c>
      <c r="F243" s="43" t="s">
        <v>130</v>
      </c>
      <c r="G243" s="44">
        <v>0.41666666666666669</v>
      </c>
      <c r="H243" s="43"/>
      <c r="I243" s="42" t="s">
        <v>123</v>
      </c>
      <c r="J243" s="41"/>
      <c r="K243" s="41"/>
      <c r="L243" s="41"/>
      <c r="M243" s="41"/>
      <c r="N243" s="42" t="s">
        <v>123</v>
      </c>
      <c r="O243" s="48" t="s">
        <v>123</v>
      </c>
      <c r="P243" s="48" t="s">
        <v>123</v>
      </c>
    </row>
    <row r="244" spans="2:17" ht="14">
      <c r="B244" s="36">
        <v>241</v>
      </c>
      <c r="C244" s="35" t="s">
        <v>463</v>
      </c>
      <c r="D244" s="33" t="s">
        <v>455</v>
      </c>
      <c r="E244" s="33" t="s">
        <v>456</v>
      </c>
      <c r="F244" s="43" t="s">
        <v>130</v>
      </c>
      <c r="G244" s="44">
        <v>0.60416666666666663</v>
      </c>
      <c r="H244" s="43"/>
      <c r="I244" s="42" t="s">
        <v>123</v>
      </c>
      <c r="J244" s="41"/>
      <c r="K244" s="41"/>
      <c r="L244" s="41"/>
      <c r="M244" s="41"/>
      <c r="N244" s="42" t="s">
        <v>123</v>
      </c>
      <c r="O244" s="48" t="s">
        <v>123</v>
      </c>
      <c r="P244" s="48" t="s">
        <v>123</v>
      </c>
    </row>
    <row r="245" spans="2:17" ht="14">
      <c r="B245" s="36">
        <v>242</v>
      </c>
      <c r="C245" s="35" t="s">
        <v>464</v>
      </c>
      <c r="D245" s="33" t="s">
        <v>465</v>
      </c>
      <c r="E245" s="33" t="s">
        <v>466</v>
      </c>
      <c r="F245" s="43" t="s">
        <v>130</v>
      </c>
      <c r="G245" s="44">
        <v>0.375</v>
      </c>
      <c r="H245" s="30"/>
      <c r="I245" s="42" t="s">
        <v>123</v>
      </c>
      <c r="J245" s="41"/>
      <c r="K245" s="41"/>
      <c r="L245" s="41"/>
      <c r="M245" s="41"/>
      <c r="N245" s="40">
        <v>2500</v>
      </c>
      <c r="O245" s="48" t="s">
        <v>123</v>
      </c>
      <c r="P245" s="48" t="s">
        <v>123</v>
      </c>
    </row>
    <row r="246" spans="2:17" ht="14">
      <c r="B246" s="36">
        <v>243</v>
      </c>
      <c r="C246" s="35" t="s">
        <v>467</v>
      </c>
      <c r="D246" s="33" t="s">
        <v>465</v>
      </c>
      <c r="E246" s="33" t="s">
        <v>466</v>
      </c>
      <c r="F246" s="43" t="s">
        <v>468</v>
      </c>
      <c r="G246" s="44">
        <v>0.375</v>
      </c>
      <c r="H246" s="41"/>
      <c r="I246" s="41">
        <v>2500</v>
      </c>
      <c r="J246" s="41"/>
      <c r="K246" s="41"/>
      <c r="L246" s="41"/>
      <c r="M246" s="41"/>
      <c r="N246" s="40">
        <v>2500</v>
      </c>
      <c r="O246" s="38">
        <v>1500</v>
      </c>
      <c r="P246" s="62">
        <v>2200</v>
      </c>
    </row>
    <row r="247" spans="2:17" ht="14">
      <c r="B247" s="36">
        <v>244</v>
      </c>
      <c r="C247" s="35" t="s">
        <v>469</v>
      </c>
      <c r="D247" s="33" t="s">
        <v>465</v>
      </c>
      <c r="E247" s="33" t="s">
        <v>466</v>
      </c>
      <c r="F247" s="43" t="s">
        <v>470</v>
      </c>
      <c r="G247" s="44">
        <v>0.375</v>
      </c>
      <c r="H247" s="41"/>
      <c r="I247" s="42" t="s">
        <v>123</v>
      </c>
      <c r="J247" s="41"/>
      <c r="K247" s="41"/>
      <c r="L247" s="41"/>
      <c r="M247" s="41"/>
      <c r="N247" s="40">
        <v>2500</v>
      </c>
      <c r="O247" s="48" t="s">
        <v>123</v>
      </c>
      <c r="P247" s="48" t="s">
        <v>123</v>
      </c>
      <c r="Q247" s="61"/>
    </row>
    <row r="248" spans="2:17" ht="14">
      <c r="B248" s="36">
        <v>245</v>
      </c>
      <c r="C248" s="35" t="s">
        <v>471</v>
      </c>
      <c r="D248" s="33" t="s">
        <v>465</v>
      </c>
      <c r="E248" s="33" t="s">
        <v>466</v>
      </c>
      <c r="F248" s="43" t="s">
        <v>472</v>
      </c>
      <c r="G248" s="44">
        <v>0.375</v>
      </c>
      <c r="H248" s="41"/>
      <c r="I248" s="42" t="s">
        <v>123</v>
      </c>
      <c r="J248" s="41"/>
      <c r="K248" s="41"/>
      <c r="L248" s="41"/>
      <c r="M248" s="41"/>
      <c r="N248" s="40">
        <v>3500</v>
      </c>
      <c r="O248" s="48" t="s">
        <v>123</v>
      </c>
      <c r="P248" s="48" t="s">
        <v>123</v>
      </c>
      <c r="Q248" s="61"/>
    </row>
    <row r="249" spans="2:17" ht="14">
      <c r="B249" s="36">
        <v>246</v>
      </c>
      <c r="C249" s="35" t="s">
        <v>473</v>
      </c>
      <c r="D249" s="33" t="s">
        <v>465</v>
      </c>
      <c r="E249" s="33" t="s">
        <v>466</v>
      </c>
      <c r="F249" s="43" t="s">
        <v>474</v>
      </c>
      <c r="G249" s="44">
        <v>0.375</v>
      </c>
      <c r="H249" s="41"/>
      <c r="I249" s="42" t="s">
        <v>123</v>
      </c>
      <c r="J249" s="41"/>
      <c r="K249" s="41"/>
      <c r="L249" s="41"/>
      <c r="M249" s="41"/>
      <c r="N249" s="40">
        <v>3500</v>
      </c>
      <c r="O249" s="48" t="s">
        <v>123</v>
      </c>
      <c r="P249" s="48" t="s">
        <v>123</v>
      </c>
      <c r="Q249" s="61"/>
    </row>
    <row r="250" spans="2:17" ht="14">
      <c r="B250" s="36">
        <v>247</v>
      </c>
      <c r="C250" s="35" t="s">
        <v>475</v>
      </c>
      <c r="D250" s="33" t="s">
        <v>476</v>
      </c>
      <c r="E250" s="33" t="s">
        <v>359</v>
      </c>
      <c r="F250" s="43" t="s">
        <v>203</v>
      </c>
      <c r="G250" s="44">
        <v>0.375</v>
      </c>
      <c r="H250" s="43"/>
      <c r="I250" s="41">
        <v>4000</v>
      </c>
      <c r="J250" s="41">
        <v>3000</v>
      </c>
      <c r="K250" s="42" t="s">
        <v>123</v>
      </c>
      <c r="L250" s="41"/>
      <c r="M250" s="41"/>
      <c r="N250" s="41">
        <v>2000</v>
      </c>
      <c r="O250" s="48" t="s">
        <v>123</v>
      </c>
      <c r="P250" s="48" t="s">
        <v>123</v>
      </c>
      <c r="Q250" s="61"/>
    </row>
    <row r="251" spans="2:17" ht="14">
      <c r="B251" s="36">
        <v>248</v>
      </c>
      <c r="C251" s="35" t="s">
        <v>477</v>
      </c>
      <c r="D251" s="33" t="s">
        <v>476</v>
      </c>
      <c r="E251" s="33" t="s">
        <v>359</v>
      </c>
      <c r="F251" s="43" t="s">
        <v>205</v>
      </c>
      <c r="G251" s="44">
        <v>0.375</v>
      </c>
      <c r="H251" s="43"/>
      <c r="I251" s="41">
        <v>5000</v>
      </c>
      <c r="J251" s="41">
        <v>3500</v>
      </c>
      <c r="K251" s="42" t="s">
        <v>123</v>
      </c>
      <c r="L251" s="41"/>
      <c r="M251" s="41"/>
      <c r="N251" s="41">
        <v>2500</v>
      </c>
      <c r="O251" s="48" t="s">
        <v>123</v>
      </c>
      <c r="P251" s="48" t="s">
        <v>123</v>
      </c>
      <c r="Q251" s="61"/>
    </row>
    <row r="252" spans="2:17" ht="14">
      <c r="B252" s="36">
        <v>249</v>
      </c>
      <c r="C252" s="35" t="s">
        <v>478</v>
      </c>
      <c r="D252" s="33" t="s">
        <v>476</v>
      </c>
      <c r="E252" s="33" t="s">
        <v>359</v>
      </c>
      <c r="F252" s="43" t="s">
        <v>207</v>
      </c>
      <c r="G252" s="44">
        <v>0.375</v>
      </c>
      <c r="H252" s="43"/>
      <c r="I252" s="41">
        <v>6000</v>
      </c>
      <c r="J252" s="41">
        <v>4500</v>
      </c>
      <c r="K252" s="41">
        <v>3000</v>
      </c>
      <c r="L252" s="41"/>
      <c r="M252" s="41"/>
      <c r="N252" s="41">
        <v>3000</v>
      </c>
      <c r="O252" s="50">
        <v>1500</v>
      </c>
      <c r="P252" s="50">
        <v>2700</v>
      </c>
    </row>
    <row r="253" spans="2:17" ht="14">
      <c r="B253" s="36">
        <v>250</v>
      </c>
      <c r="C253" s="35" t="s">
        <v>479</v>
      </c>
      <c r="D253" s="33" t="s">
        <v>480</v>
      </c>
      <c r="E253" s="33" t="s">
        <v>481</v>
      </c>
      <c r="F253" s="52" t="s">
        <v>172</v>
      </c>
      <c r="G253" s="51">
        <v>0.45833333333333331</v>
      </c>
      <c r="H253" s="31"/>
      <c r="I253" s="30">
        <v>2000</v>
      </c>
      <c r="J253" s="30"/>
      <c r="K253" s="30"/>
      <c r="L253" s="30"/>
      <c r="M253" s="30"/>
      <c r="N253" s="30"/>
      <c r="O253" s="45">
        <v>1000</v>
      </c>
      <c r="P253" s="45">
        <v>1700</v>
      </c>
    </row>
    <row r="254" spans="2:17" ht="14">
      <c r="B254" s="36">
        <v>251</v>
      </c>
      <c r="C254" s="35" t="s">
        <v>482</v>
      </c>
      <c r="D254" s="33" t="s">
        <v>480</v>
      </c>
      <c r="E254" s="33" t="s">
        <v>481</v>
      </c>
      <c r="F254" s="52" t="s">
        <v>172</v>
      </c>
      <c r="G254" s="51">
        <v>0.5625</v>
      </c>
      <c r="H254" s="31"/>
      <c r="I254" s="30">
        <v>2000</v>
      </c>
      <c r="J254" s="30"/>
      <c r="K254" s="30"/>
      <c r="L254" s="30"/>
      <c r="M254" s="30"/>
      <c r="N254" s="30"/>
      <c r="O254" s="45">
        <v>1000</v>
      </c>
      <c r="P254" s="45">
        <v>1700</v>
      </c>
    </row>
    <row r="255" spans="2:17" ht="14">
      <c r="B255" s="36">
        <v>252</v>
      </c>
      <c r="C255" s="35" t="s">
        <v>483</v>
      </c>
      <c r="D255" s="33" t="s">
        <v>480</v>
      </c>
      <c r="E255" s="33" t="s">
        <v>481</v>
      </c>
      <c r="F255" s="52" t="s">
        <v>174</v>
      </c>
      <c r="G255" s="51">
        <v>0.45833333333333331</v>
      </c>
      <c r="H255" s="31"/>
      <c r="I255" s="42" t="s">
        <v>123</v>
      </c>
      <c r="J255" s="30"/>
      <c r="K255" s="30"/>
      <c r="L255" s="30"/>
      <c r="M255" s="30"/>
      <c r="N255" s="30"/>
      <c r="O255" s="48" t="s">
        <v>123</v>
      </c>
      <c r="P255" s="48" t="s">
        <v>123</v>
      </c>
    </row>
    <row r="256" spans="2:17" ht="14">
      <c r="B256" s="36">
        <v>253</v>
      </c>
      <c r="C256" s="35" t="s">
        <v>484</v>
      </c>
      <c r="D256" s="33" t="s">
        <v>480</v>
      </c>
      <c r="E256" s="33" t="s">
        <v>481</v>
      </c>
      <c r="F256" s="52" t="s">
        <v>174</v>
      </c>
      <c r="G256" s="51">
        <v>0.5625</v>
      </c>
      <c r="H256" s="31"/>
      <c r="I256" s="30">
        <v>2000</v>
      </c>
      <c r="J256" s="30"/>
      <c r="K256" s="30"/>
      <c r="L256" s="30"/>
      <c r="M256" s="30"/>
      <c r="N256" s="30"/>
      <c r="O256" s="45">
        <v>1000</v>
      </c>
      <c r="P256" s="45">
        <v>1700</v>
      </c>
    </row>
    <row r="257" spans="2:16" ht="14">
      <c r="B257" s="36">
        <v>254</v>
      </c>
      <c r="C257" s="35" t="s">
        <v>485</v>
      </c>
      <c r="D257" s="33" t="s">
        <v>480</v>
      </c>
      <c r="E257" s="33" t="s">
        <v>481</v>
      </c>
      <c r="F257" s="52" t="s">
        <v>176</v>
      </c>
      <c r="G257" s="51">
        <v>0.45833333333333331</v>
      </c>
      <c r="H257" s="31"/>
      <c r="I257" s="54" t="s">
        <v>123</v>
      </c>
      <c r="J257" s="30"/>
      <c r="K257" s="30"/>
      <c r="L257" s="30"/>
      <c r="M257" s="30"/>
      <c r="N257" s="30"/>
      <c r="O257" s="48" t="s">
        <v>123</v>
      </c>
      <c r="P257" s="48" t="s">
        <v>123</v>
      </c>
    </row>
    <row r="258" spans="2:16" ht="14">
      <c r="B258" s="36">
        <v>255</v>
      </c>
      <c r="C258" s="35" t="s">
        <v>486</v>
      </c>
      <c r="D258" s="33" t="s">
        <v>480</v>
      </c>
      <c r="E258" s="33" t="s">
        <v>481</v>
      </c>
      <c r="F258" s="52" t="s">
        <v>176</v>
      </c>
      <c r="G258" s="51">
        <v>0.5625</v>
      </c>
      <c r="H258" s="31"/>
      <c r="I258" s="54" t="s">
        <v>123</v>
      </c>
      <c r="J258" s="30"/>
      <c r="K258" s="30"/>
      <c r="L258" s="30"/>
      <c r="M258" s="30"/>
      <c r="N258" s="30"/>
      <c r="O258" s="48" t="s">
        <v>123</v>
      </c>
      <c r="P258" s="48" t="s">
        <v>123</v>
      </c>
    </row>
    <row r="259" spans="2:16" ht="14">
      <c r="B259" s="36">
        <v>256</v>
      </c>
      <c r="C259" s="35" t="s">
        <v>487</v>
      </c>
      <c r="D259" s="33" t="s">
        <v>480</v>
      </c>
      <c r="E259" s="33" t="s">
        <v>481</v>
      </c>
      <c r="F259" s="52" t="s">
        <v>178</v>
      </c>
      <c r="G259" s="51">
        <v>0.45833333333333331</v>
      </c>
      <c r="H259" s="31"/>
      <c r="I259" s="54" t="s">
        <v>123</v>
      </c>
      <c r="J259" s="30"/>
      <c r="K259" s="30"/>
      <c r="L259" s="30"/>
      <c r="M259" s="30"/>
      <c r="N259" s="30"/>
      <c r="O259" s="48" t="s">
        <v>123</v>
      </c>
      <c r="P259" s="48" t="s">
        <v>123</v>
      </c>
    </row>
    <row r="260" spans="2:16" ht="14">
      <c r="B260" s="36">
        <v>257</v>
      </c>
      <c r="C260" s="35" t="s">
        <v>488</v>
      </c>
      <c r="D260" s="33" t="s">
        <v>480</v>
      </c>
      <c r="E260" s="33" t="s">
        <v>481</v>
      </c>
      <c r="F260" s="52" t="s">
        <v>178</v>
      </c>
      <c r="G260" s="51">
        <v>0.5625</v>
      </c>
      <c r="H260" s="31"/>
      <c r="I260" s="54" t="s">
        <v>123</v>
      </c>
      <c r="J260" s="30"/>
      <c r="K260" s="30"/>
      <c r="L260" s="30"/>
      <c r="M260" s="30"/>
      <c r="N260" s="30"/>
      <c r="O260" s="48" t="s">
        <v>123</v>
      </c>
      <c r="P260" s="48" t="s">
        <v>123</v>
      </c>
    </row>
    <row r="261" spans="2:16" ht="14">
      <c r="B261" s="36">
        <v>258</v>
      </c>
      <c r="C261" s="35" t="s">
        <v>489</v>
      </c>
      <c r="D261" s="34" t="s">
        <v>480</v>
      </c>
      <c r="E261" s="33" t="s">
        <v>481</v>
      </c>
      <c r="F261" s="52" t="s">
        <v>180</v>
      </c>
      <c r="G261" s="51">
        <v>0.45833333333333331</v>
      </c>
      <c r="H261" s="31"/>
      <c r="I261" s="54" t="s">
        <v>123</v>
      </c>
      <c r="J261" s="30"/>
      <c r="K261" s="30"/>
      <c r="L261" s="30"/>
      <c r="M261" s="30"/>
      <c r="N261" s="30"/>
      <c r="O261" s="48" t="s">
        <v>123</v>
      </c>
      <c r="P261" s="48" t="s">
        <v>123</v>
      </c>
    </row>
    <row r="262" spans="2:16" ht="14">
      <c r="B262" s="36">
        <v>259</v>
      </c>
      <c r="C262" s="35" t="s">
        <v>490</v>
      </c>
      <c r="D262" s="34" t="s">
        <v>480</v>
      </c>
      <c r="E262" s="33" t="s">
        <v>481</v>
      </c>
      <c r="F262" s="52" t="s">
        <v>180</v>
      </c>
      <c r="G262" s="51">
        <v>0.5625</v>
      </c>
      <c r="H262" s="31"/>
      <c r="I262" s="54" t="s">
        <v>123</v>
      </c>
      <c r="J262" s="30"/>
      <c r="K262" s="30"/>
      <c r="L262" s="30"/>
      <c r="M262" s="30"/>
      <c r="N262" s="30"/>
      <c r="O262" s="48" t="s">
        <v>123</v>
      </c>
      <c r="P262" s="48" t="s">
        <v>123</v>
      </c>
    </row>
    <row r="263" spans="2:16" ht="14">
      <c r="B263" s="36">
        <v>260</v>
      </c>
      <c r="C263" s="35" t="s">
        <v>491</v>
      </c>
      <c r="D263" s="34" t="s">
        <v>480</v>
      </c>
      <c r="E263" s="33" t="s">
        <v>481</v>
      </c>
      <c r="F263" s="52" t="s">
        <v>182</v>
      </c>
      <c r="G263" s="51">
        <v>0.45833333333333331</v>
      </c>
      <c r="H263" s="31"/>
      <c r="I263" s="30">
        <v>2000</v>
      </c>
      <c r="J263" s="30"/>
      <c r="K263" s="30"/>
      <c r="L263" s="30"/>
      <c r="M263" s="30"/>
      <c r="N263" s="30"/>
      <c r="O263" s="45">
        <v>1000</v>
      </c>
      <c r="P263" s="45">
        <v>1700</v>
      </c>
    </row>
    <row r="264" spans="2:16" ht="14">
      <c r="B264" s="36">
        <v>261</v>
      </c>
      <c r="C264" s="35" t="s">
        <v>492</v>
      </c>
      <c r="D264" s="34" t="s">
        <v>480</v>
      </c>
      <c r="E264" s="33" t="s">
        <v>481</v>
      </c>
      <c r="F264" s="52" t="s">
        <v>182</v>
      </c>
      <c r="G264" s="51">
        <v>0.5625</v>
      </c>
      <c r="H264" s="31"/>
      <c r="I264" s="54" t="s">
        <v>123</v>
      </c>
      <c r="J264" s="30"/>
      <c r="K264" s="30"/>
      <c r="L264" s="30"/>
      <c r="M264" s="30"/>
      <c r="N264" s="30"/>
      <c r="O264" s="48" t="s">
        <v>123</v>
      </c>
      <c r="P264" s="48" t="s">
        <v>123</v>
      </c>
    </row>
    <row r="265" spans="2:16" ht="14">
      <c r="B265" s="36">
        <v>262</v>
      </c>
      <c r="C265" s="35" t="s">
        <v>493</v>
      </c>
      <c r="D265" s="34" t="s">
        <v>480</v>
      </c>
      <c r="E265" s="33" t="s">
        <v>481</v>
      </c>
      <c r="F265" s="52" t="s">
        <v>184</v>
      </c>
      <c r="G265" s="51">
        <v>0.45833333333333331</v>
      </c>
      <c r="H265" s="31"/>
      <c r="I265" s="54" t="s">
        <v>123</v>
      </c>
      <c r="J265" s="30"/>
      <c r="K265" s="30"/>
      <c r="L265" s="30"/>
      <c r="M265" s="30"/>
      <c r="N265" s="30"/>
      <c r="O265" s="48" t="s">
        <v>123</v>
      </c>
      <c r="P265" s="48" t="s">
        <v>123</v>
      </c>
    </row>
    <row r="266" spans="2:16" ht="14">
      <c r="B266" s="36">
        <v>263</v>
      </c>
      <c r="C266" s="35" t="s">
        <v>494</v>
      </c>
      <c r="D266" s="34" t="s">
        <v>480</v>
      </c>
      <c r="E266" s="33" t="s">
        <v>481</v>
      </c>
      <c r="F266" s="52" t="s">
        <v>184</v>
      </c>
      <c r="G266" s="51">
        <v>0.5625</v>
      </c>
      <c r="H266" s="31"/>
      <c r="I266" s="54" t="s">
        <v>123</v>
      </c>
      <c r="J266" s="30"/>
      <c r="K266" s="30"/>
      <c r="L266" s="30"/>
      <c r="M266" s="30"/>
      <c r="N266" s="30"/>
      <c r="O266" s="48" t="s">
        <v>123</v>
      </c>
      <c r="P266" s="48" t="s">
        <v>123</v>
      </c>
    </row>
    <row r="267" spans="2:16" ht="14">
      <c r="B267" s="36">
        <v>264</v>
      </c>
      <c r="C267" s="35" t="s">
        <v>495</v>
      </c>
      <c r="D267" s="34" t="s">
        <v>480</v>
      </c>
      <c r="E267" s="33" t="s">
        <v>481</v>
      </c>
      <c r="F267" s="52" t="s">
        <v>186</v>
      </c>
      <c r="G267" s="51">
        <v>0.45833333333333331</v>
      </c>
      <c r="H267" s="31"/>
      <c r="I267" s="30">
        <v>2000</v>
      </c>
      <c r="J267" s="30"/>
      <c r="K267" s="30"/>
      <c r="L267" s="30"/>
      <c r="M267" s="30"/>
      <c r="N267" s="30"/>
      <c r="O267" s="45">
        <v>1000</v>
      </c>
      <c r="P267" s="45">
        <v>1700</v>
      </c>
    </row>
    <row r="268" spans="2:16" ht="14">
      <c r="B268" s="36">
        <v>265</v>
      </c>
      <c r="C268" s="35" t="s">
        <v>496</v>
      </c>
      <c r="D268" s="33" t="s">
        <v>497</v>
      </c>
      <c r="E268" s="33" t="s">
        <v>498</v>
      </c>
      <c r="F268" s="31" t="s">
        <v>130</v>
      </c>
      <c r="G268" s="49">
        <v>0.375</v>
      </c>
      <c r="H268" s="31"/>
      <c r="I268" s="54" t="s">
        <v>123</v>
      </c>
      <c r="J268" s="30"/>
      <c r="K268" s="30"/>
      <c r="L268" s="30"/>
      <c r="M268" s="30"/>
      <c r="N268" s="54" t="s">
        <v>123</v>
      </c>
      <c r="O268" s="48" t="s">
        <v>123</v>
      </c>
      <c r="P268" s="48" t="s">
        <v>123</v>
      </c>
    </row>
    <row r="269" spans="2:16" ht="14">
      <c r="B269" s="36">
        <v>266</v>
      </c>
      <c r="C269" s="35" t="s">
        <v>499</v>
      </c>
      <c r="D269" s="33" t="s">
        <v>497</v>
      </c>
      <c r="E269" s="33" t="s">
        <v>498</v>
      </c>
      <c r="F269" s="31" t="s">
        <v>133</v>
      </c>
      <c r="G269" s="49">
        <v>0.375</v>
      </c>
      <c r="H269" s="31"/>
      <c r="I269" s="54" t="s">
        <v>123</v>
      </c>
      <c r="J269" s="30"/>
      <c r="K269" s="30"/>
      <c r="L269" s="30"/>
      <c r="M269" s="30"/>
      <c r="N269" s="54" t="s">
        <v>123</v>
      </c>
      <c r="O269" s="48" t="s">
        <v>123</v>
      </c>
      <c r="P269" s="48" t="s">
        <v>123</v>
      </c>
    </row>
    <row r="270" spans="2:16" ht="14">
      <c r="B270" s="36">
        <v>267</v>
      </c>
      <c r="C270" s="35" t="s">
        <v>500</v>
      </c>
      <c r="D270" s="33" t="s">
        <v>497</v>
      </c>
      <c r="E270" s="33" t="s">
        <v>498</v>
      </c>
      <c r="F270" s="43" t="s">
        <v>136</v>
      </c>
      <c r="G270" s="44">
        <v>0.375</v>
      </c>
      <c r="H270" s="43"/>
      <c r="I270" s="54" t="s">
        <v>123</v>
      </c>
      <c r="J270" s="41"/>
      <c r="K270" s="41"/>
      <c r="L270" s="41"/>
      <c r="M270" s="41"/>
      <c r="N270" s="54" t="s">
        <v>123</v>
      </c>
      <c r="O270" s="48" t="s">
        <v>123</v>
      </c>
      <c r="P270" s="48" t="s">
        <v>123</v>
      </c>
    </row>
    <row r="271" spans="2:16" ht="14">
      <c r="B271" s="36">
        <v>268</v>
      </c>
      <c r="C271" s="35" t="s">
        <v>501</v>
      </c>
      <c r="D271" s="33" t="s">
        <v>497</v>
      </c>
      <c r="E271" s="33" t="s">
        <v>498</v>
      </c>
      <c r="F271" s="43" t="s">
        <v>139</v>
      </c>
      <c r="G271" s="44">
        <v>0.375</v>
      </c>
      <c r="H271" s="43"/>
      <c r="I271" s="54" t="s">
        <v>123</v>
      </c>
      <c r="J271" s="41"/>
      <c r="K271" s="41"/>
      <c r="L271" s="41"/>
      <c r="M271" s="41"/>
      <c r="N271" s="54" t="s">
        <v>123</v>
      </c>
      <c r="O271" s="48" t="s">
        <v>123</v>
      </c>
      <c r="P271" s="48" t="s">
        <v>123</v>
      </c>
    </row>
    <row r="272" spans="2:16" ht="14">
      <c r="B272" s="36">
        <v>269</v>
      </c>
      <c r="C272" s="35" t="s">
        <v>502</v>
      </c>
      <c r="D272" s="33" t="s">
        <v>497</v>
      </c>
      <c r="E272" s="33" t="s">
        <v>498</v>
      </c>
      <c r="F272" s="43" t="s">
        <v>142</v>
      </c>
      <c r="G272" s="44">
        <v>0.375</v>
      </c>
      <c r="H272" s="43"/>
      <c r="I272" s="54" t="s">
        <v>123</v>
      </c>
      <c r="J272" s="41"/>
      <c r="K272" s="41"/>
      <c r="L272" s="41"/>
      <c r="M272" s="41"/>
      <c r="N272" s="54" t="s">
        <v>123</v>
      </c>
      <c r="O272" s="48" t="s">
        <v>123</v>
      </c>
      <c r="P272" s="48" t="s">
        <v>123</v>
      </c>
    </row>
    <row r="273" spans="2:16" ht="14">
      <c r="B273" s="36">
        <v>270</v>
      </c>
      <c r="C273" s="35" t="s">
        <v>503</v>
      </c>
      <c r="D273" s="33" t="s">
        <v>497</v>
      </c>
      <c r="E273" s="33" t="s">
        <v>498</v>
      </c>
      <c r="F273" s="43" t="s">
        <v>145</v>
      </c>
      <c r="G273" s="44">
        <v>0.41666666666666669</v>
      </c>
      <c r="H273" s="43"/>
      <c r="I273" s="54" t="s">
        <v>123</v>
      </c>
      <c r="J273" s="41"/>
      <c r="K273" s="41"/>
      <c r="L273" s="41"/>
      <c r="M273" s="41"/>
      <c r="N273" s="54" t="s">
        <v>123</v>
      </c>
      <c r="O273" s="48" t="s">
        <v>123</v>
      </c>
      <c r="P273" s="48" t="s">
        <v>123</v>
      </c>
    </row>
    <row r="274" spans="2:16" ht="14">
      <c r="B274" s="36">
        <v>271</v>
      </c>
      <c r="C274" s="35" t="s">
        <v>504</v>
      </c>
      <c r="D274" s="33" t="s">
        <v>497</v>
      </c>
      <c r="E274" s="33" t="s">
        <v>498</v>
      </c>
      <c r="F274" s="43" t="s">
        <v>149</v>
      </c>
      <c r="G274" s="44">
        <v>0.375</v>
      </c>
      <c r="H274" s="43"/>
      <c r="I274" s="54" t="s">
        <v>123</v>
      </c>
      <c r="J274" s="41"/>
      <c r="K274" s="41"/>
      <c r="L274" s="41"/>
      <c r="M274" s="41"/>
      <c r="N274" s="54" t="s">
        <v>123</v>
      </c>
      <c r="O274" s="48" t="s">
        <v>123</v>
      </c>
      <c r="P274" s="48" t="s">
        <v>123</v>
      </c>
    </row>
    <row r="275" spans="2:16" ht="14">
      <c r="B275" s="36">
        <v>272</v>
      </c>
      <c r="C275" s="35" t="s">
        <v>505</v>
      </c>
      <c r="D275" s="33" t="s">
        <v>497</v>
      </c>
      <c r="E275" s="33" t="s">
        <v>498</v>
      </c>
      <c r="F275" s="43" t="s">
        <v>151</v>
      </c>
      <c r="G275" s="44">
        <v>0.375</v>
      </c>
      <c r="H275" s="43"/>
      <c r="I275" s="54" t="s">
        <v>123</v>
      </c>
      <c r="J275" s="41"/>
      <c r="K275" s="41"/>
      <c r="L275" s="41"/>
      <c r="M275" s="41"/>
      <c r="N275" s="54" t="s">
        <v>123</v>
      </c>
      <c r="O275" s="48" t="s">
        <v>123</v>
      </c>
      <c r="P275" s="48" t="s">
        <v>123</v>
      </c>
    </row>
    <row r="276" spans="2:16" ht="14">
      <c r="B276" s="36">
        <v>273</v>
      </c>
      <c r="C276" s="35" t="s">
        <v>506</v>
      </c>
      <c r="D276" s="33" t="s">
        <v>497</v>
      </c>
      <c r="E276" s="33" t="s">
        <v>498</v>
      </c>
      <c r="F276" s="43" t="s">
        <v>153</v>
      </c>
      <c r="G276" s="44">
        <v>0.375</v>
      </c>
      <c r="H276" s="43"/>
      <c r="I276" s="54" t="s">
        <v>123</v>
      </c>
      <c r="J276" s="41"/>
      <c r="K276" s="41"/>
      <c r="L276" s="41"/>
      <c r="M276" s="41"/>
      <c r="N276" s="54" t="s">
        <v>123</v>
      </c>
      <c r="O276" s="48" t="s">
        <v>123</v>
      </c>
      <c r="P276" s="48" t="s">
        <v>123</v>
      </c>
    </row>
    <row r="277" spans="2:16" ht="14">
      <c r="B277" s="36">
        <v>274</v>
      </c>
      <c r="C277" s="35" t="s">
        <v>507</v>
      </c>
      <c r="D277" s="33" t="s">
        <v>497</v>
      </c>
      <c r="E277" s="33" t="s">
        <v>498</v>
      </c>
      <c r="F277" s="43" t="s">
        <v>155</v>
      </c>
      <c r="G277" s="44">
        <v>0.375</v>
      </c>
      <c r="H277" s="43"/>
      <c r="I277" s="54" t="s">
        <v>123</v>
      </c>
      <c r="J277" s="41"/>
      <c r="K277" s="41"/>
      <c r="L277" s="41"/>
      <c r="M277" s="41"/>
      <c r="N277" s="54" t="s">
        <v>123</v>
      </c>
      <c r="O277" s="48" t="s">
        <v>123</v>
      </c>
      <c r="P277" s="48" t="s">
        <v>123</v>
      </c>
    </row>
    <row r="278" spans="2:16" ht="14">
      <c r="B278" s="36">
        <v>275</v>
      </c>
      <c r="C278" s="35" t="s">
        <v>508</v>
      </c>
      <c r="D278" s="33" t="s">
        <v>497</v>
      </c>
      <c r="E278" s="33" t="s">
        <v>498</v>
      </c>
      <c r="F278" s="43" t="s">
        <v>157</v>
      </c>
      <c r="G278" s="44">
        <v>0.375</v>
      </c>
      <c r="H278" s="43"/>
      <c r="I278" s="54" t="s">
        <v>123</v>
      </c>
      <c r="J278" s="41"/>
      <c r="K278" s="41"/>
      <c r="L278" s="41"/>
      <c r="M278" s="41"/>
      <c r="N278" s="54" t="s">
        <v>123</v>
      </c>
      <c r="O278" s="48" t="s">
        <v>123</v>
      </c>
      <c r="P278" s="48" t="s">
        <v>123</v>
      </c>
    </row>
    <row r="279" spans="2:16" ht="14">
      <c r="B279" s="36">
        <v>276</v>
      </c>
      <c r="C279" s="35" t="s">
        <v>509</v>
      </c>
      <c r="D279" s="33" t="s">
        <v>497</v>
      </c>
      <c r="E279" s="33" t="s">
        <v>498</v>
      </c>
      <c r="F279" s="43" t="s">
        <v>203</v>
      </c>
      <c r="G279" s="44">
        <v>0.39583333333333331</v>
      </c>
      <c r="H279" s="43"/>
      <c r="I279" s="54" t="s">
        <v>123</v>
      </c>
      <c r="J279" s="41"/>
      <c r="K279" s="41"/>
      <c r="L279" s="41"/>
      <c r="M279" s="41"/>
      <c r="N279" s="54" t="s">
        <v>123</v>
      </c>
      <c r="O279" s="48" t="s">
        <v>123</v>
      </c>
      <c r="P279" s="48" t="s">
        <v>123</v>
      </c>
    </row>
    <row r="280" spans="2:16" ht="14">
      <c r="B280" s="36">
        <v>277</v>
      </c>
      <c r="C280" s="35" t="s">
        <v>510</v>
      </c>
      <c r="D280" s="33" t="s">
        <v>511</v>
      </c>
      <c r="E280" s="33" t="s">
        <v>512</v>
      </c>
      <c r="F280" s="43" t="s">
        <v>130</v>
      </c>
      <c r="G280" s="44">
        <v>0.41666666666666669</v>
      </c>
      <c r="H280" s="43"/>
      <c r="I280" s="41">
        <v>6000</v>
      </c>
      <c r="J280" s="41"/>
      <c r="K280" s="41"/>
      <c r="L280" s="41"/>
      <c r="M280" s="41"/>
      <c r="N280" s="41">
        <v>6000</v>
      </c>
      <c r="O280" s="50">
        <v>3000</v>
      </c>
      <c r="P280" s="50">
        <v>5700</v>
      </c>
    </row>
    <row r="281" spans="2:16" ht="14">
      <c r="B281" s="36">
        <v>278</v>
      </c>
      <c r="C281" s="35" t="s">
        <v>513</v>
      </c>
      <c r="D281" s="33" t="s">
        <v>511</v>
      </c>
      <c r="E281" s="33" t="s">
        <v>512</v>
      </c>
      <c r="F281" s="43" t="s">
        <v>133</v>
      </c>
      <c r="G281" s="44">
        <v>0.41666666666666669</v>
      </c>
      <c r="H281" s="43"/>
      <c r="I281" s="41">
        <v>6000</v>
      </c>
      <c r="J281" s="41"/>
      <c r="K281" s="41"/>
      <c r="L281" s="41"/>
      <c r="M281" s="41"/>
      <c r="N281" s="41">
        <v>6000</v>
      </c>
      <c r="O281" s="50">
        <v>3000</v>
      </c>
      <c r="P281" s="50">
        <v>5700</v>
      </c>
    </row>
    <row r="282" spans="2:16" ht="14">
      <c r="B282" s="36">
        <v>279</v>
      </c>
      <c r="C282" s="35" t="s">
        <v>514</v>
      </c>
      <c r="D282" s="33" t="s">
        <v>511</v>
      </c>
      <c r="E282" s="33" t="s">
        <v>512</v>
      </c>
      <c r="F282" s="43" t="s">
        <v>133</v>
      </c>
      <c r="G282" s="44">
        <v>0.77083333333333337</v>
      </c>
      <c r="H282" s="43"/>
      <c r="I282" s="41">
        <v>6000</v>
      </c>
      <c r="J282" s="41"/>
      <c r="K282" s="41"/>
      <c r="L282" s="41"/>
      <c r="M282" s="41"/>
      <c r="N282" s="41">
        <v>6000</v>
      </c>
      <c r="O282" s="50">
        <v>3000</v>
      </c>
      <c r="P282" s="50">
        <v>5700</v>
      </c>
    </row>
    <row r="283" spans="2:16" ht="14">
      <c r="B283" s="36">
        <v>280</v>
      </c>
      <c r="C283" s="35" t="s">
        <v>515</v>
      </c>
      <c r="D283" s="33" t="s">
        <v>511</v>
      </c>
      <c r="E283" s="33" t="s">
        <v>512</v>
      </c>
      <c r="F283" s="43" t="s">
        <v>136</v>
      </c>
      <c r="G283" s="44">
        <v>0.41666666666666669</v>
      </c>
      <c r="H283" s="43"/>
      <c r="I283" s="41">
        <v>6000</v>
      </c>
      <c r="J283" s="41"/>
      <c r="K283" s="41"/>
      <c r="L283" s="41"/>
      <c r="M283" s="41"/>
      <c r="N283" s="41">
        <v>6000</v>
      </c>
      <c r="O283" s="50">
        <v>3000</v>
      </c>
      <c r="P283" s="50">
        <v>5700</v>
      </c>
    </row>
    <row r="284" spans="2:16" ht="14">
      <c r="B284" s="36">
        <v>281</v>
      </c>
      <c r="C284" s="35" t="s">
        <v>516</v>
      </c>
      <c r="D284" s="33" t="s">
        <v>511</v>
      </c>
      <c r="E284" s="33" t="s">
        <v>512</v>
      </c>
      <c r="F284" s="43" t="s">
        <v>136</v>
      </c>
      <c r="G284" s="44">
        <v>0.80555555555555558</v>
      </c>
      <c r="H284" s="43"/>
      <c r="I284" s="41">
        <v>8500</v>
      </c>
      <c r="J284" s="41"/>
      <c r="K284" s="41"/>
      <c r="L284" s="41"/>
      <c r="M284" s="41"/>
      <c r="N284" s="41">
        <v>8500</v>
      </c>
      <c r="O284" s="50">
        <v>4500</v>
      </c>
      <c r="P284" s="50">
        <v>8200</v>
      </c>
    </row>
    <row r="285" spans="2:16" ht="14">
      <c r="B285" s="36">
        <v>282</v>
      </c>
      <c r="C285" s="35" t="s">
        <v>517</v>
      </c>
      <c r="D285" s="33" t="s">
        <v>511</v>
      </c>
      <c r="E285" s="33" t="s">
        <v>512</v>
      </c>
      <c r="F285" s="43" t="s">
        <v>139</v>
      </c>
      <c r="G285" s="44">
        <v>0.41666666666666669</v>
      </c>
      <c r="H285" s="43"/>
      <c r="I285" s="41">
        <v>6000</v>
      </c>
      <c r="J285" s="41"/>
      <c r="K285" s="41"/>
      <c r="L285" s="41"/>
      <c r="M285" s="41"/>
      <c r="N285" s="41">
        <v>6000</v>
      </c>
      <c r="O285" s="50">
        <v>3000</v>
      </c>
      <c r="P285" s="50">
        <v>5700</v>
      </c>
    </row>
    <row r="286" spans="2:16" ht="14">
      <c r="B286" s="36">
        <v>283</v>
      </c>
      <c r="C286" s="35" t="s">
        <v>518</v>
      </c>
      <c r="D286" s="33" t="s">
        <v>511</v>
      </c>
      <c r="E286" s="33" t="s">
        <v>512</v>
      </c>
      <c r="F286" s="43" t="s">
        <v>139</v>
      </c>
      <c r="G286" s="44">
        <v>0.70833333333333337</v>
      </c>
      <c r="H286" s="43"/>
      <c r="I286" s="41">
        <v>12000</v>
      </c>
      <c r="J286" s="41"/>
      <c r="K286" s="41"/>
      <c r="L286" s="41"/>
      <c r="M286" s="41"/>
      <c r="N286" s="41">
        <v>12000</v>
      </c>
      <c r="O286" s="50">
        <v>6000</v>
      </c>
      <c r="P286" s="50">
        <v>11700</v>
      </c>
    </row>
    <row r="287" spans="2:16" ht="14">
      <c r="B287" s="36">
        <v>284</v>
      </c>
      <c r="C287" s="35" t="s">
        <v>519</v>
      </c>
      <c r="D287" s="33" t="s">
        <v>511</v>
      </c>
      <c r="E287" s="33" t="s">
        <v>512</v>
      </c>
      <c r="F287" s="43" t="s">
        <v>142</v>
      </c>
      <c r="G287" s="44">
        <v>0.41666666666666669</v>
      </c>
      <c r="H287" s="43"/>
      <c r="I287" s="41">
        <v>6000</v>
      </c>
      <c r="J287" s="41"/>
      <c r="K287" s="41"/>
      <c r="L287" s="41"/>
      <c r="M287" s="41"/>
      <c r="N287" s="41">
        <v>6000</v>
      </c>
      <c r="O287" s="50">
        <v>3000</v>
      </c>
      <c r="P287" s="50">
        <v>5700</v>
      </c>
    </row>
    <row r="288" spans="2:16" ht="14">
      <c r="B288" s="36">
        <v>285</v>
      </c>
      <c r="C288" s="35" t="s">
        <v>520</v>
      </c>
      <c r="D288" s="33" t="s">
        <v>511</v>
      </c>
      <c r="E288" s="33" t="s">
        <v>512</v>
      </c>
      <c r="F288" s="43" t="s">
        <v>142</v>
      </c>
      <c r="G288" s="44">
        <v>0.70833333333333337</v>
      </c>
      <c r="H288" s="43"/>
      <c r="I288" s="41">
        <v>15000</v>
      </c>
      <c r="J288" s="41"/>
      <c r="K288" s="41"/>
      <c r="L288" s="41"/>
      <c r="M288" s="41"/>
      <c r="N288" s="41">
        <v>15000</v>
      </c>
      <c r="O288" s="50">
        <v>7500</v>
      </c>
      <c r="P288" s="50">
        <v>14700</v>
      </c>
    </row>
    <row r="289" spans="2:16" ht="14">
      <c r="B289" s="36">
        <v>286</v>
      </c>
      <c r="C289" s="35" t="s">
        <v>521</v>
      </c>
      <c r="D289" s="33" t="s">
        <v>511</v>
      </c>
      <c r="E289" s="33" t="s">
        <v>512</v>
      </c>
      <c r="F289" s="43" t="s">
        <v>145</v>
      </c>
      <c r="G289" s="44">
        <v>0.41666666666666669</v>
      </c>
      <c r="H289" s="43"/>
      <c r="I289" s="41">
        <v>12000</v>
      </c>
      <c r="J289" s="41"/>
      <c r="K289" s="41"/>
      <c r="L289" s="41"/>
      <c r="M289" s="41"/>
      <c r="N289" s="41">
        <v>12000</v>
      </c>
      <c r="O289" s="50">
        <v>6000</v>
      </c>
      <c r="P289" s="50">
        <v>11700</v>
      </c>
    </row>
    <row r="290" spans="2:16" ht="14">
      <c r="B290" s="36">
        <v>287</v>
      </c>
      <c r="C290" s="35" t="s">
        <v>522</v>
      </c>
      <c r="D290" s="33" t="s">
        <v>511</v>
      </c>
      <c r="E290" s="33" t="s">
        <v>512</v>
      </c>
      <c r="F290" s="43" t="s">
        <v>149</v>
      </c>
      <c r="G290" s="44">
        <v>0.41666666666666669</v>
      </c>
      <c r="H290" s="43"/>
      <c r="I290" s="41">
        <v>6000</v>
      </c>
      <c r="J290" s="41"/>
      <c r="K290" s="41"/>
      <c r="L290" s="41"/>
      <c r="M290" s="41"/>
      <c r="N290" s="41">
        <v>6000</v>
      </c>
      <c r="O290" s="50">
        <v>3000</v>
      </c>
      <c r="P290" s="50">
        <v>5700</v>
      </c>
    </row>
    <row r="291" spans="2:16" ht="14">
      <c r="B291" s="36">
        <v>288</v>
      </c>
      <c r="C291" s="35" t="s">
        <v>523</v>
      </c>
      <c r="D291" s="33" t="s">
        <v>511</v>
      </c>
      <c r="E291" s="33" t="s">
        <v>512</v>
      </c>
      <c r="F291" s="43" t="s">
        <v>149</v>
      </c>
      <c r="G291" s="44">
        <v>0.64583333333333337</v>
      </c>
      <c r="H291" s="43"/>
      <c r="I291" s="41">
        <v>15000</v>
      </c>
      <c r="J291" s="41"/>
      <c r="K291" s="41"/>
      <c r="L291" s="41"/>
      <c r="M291" s="41"/>
      <c r="N291" s="41">
        <v>15000</v>
      </c>
      <c r="O291" s="50">
        <v>7500</v>
      </c>
      <c r="P291" s="50">
        <v>14700</v>
      </c>
    </row>
    <row r="292" spans="2:16" ht="14">
      <c r="B292" s="36">
        <v>289</v>
      </c>
      <c r="C292" s="35" t="s">
        <v>524</v>
      </c>
      <c r="D292" s="33" t="s">
        <v>511</v>
      </c>
      <c r="E292" s="33" t="s">
        <v>512</v>
      </c>
      <c r="F292" s="43" t="s">
        <v>151</v>
      </c>
      <c r="G292" s="44">
        <v>0.5</v>
      </c>
      <c r="H292" s="43"/>
      <c r="I292" s="41">
        <v>12000</v>
      </c>
      <c r="J292" s="41"/>
      <c r="K292" s="41"/>
      <c r="L292" s="41"/>
      <c r="M292" s="41"/>
      <c r="N292" s="41">
        <v>12000</v>
      </c>
      <c r="O292" s="50">
        <v>6000</v>
      </c>
      <c r="P292" s="50">
        <v>11700</v>
      </c>
    </row>
    <row r="293" spans="2:16" ht="14">
      <c r="B293" s="36">
        <v>290</v>
      </c>
      <c r="C293" s="35" t="s">
        <v>525</v>
      </c>
      <c r="D293" s="33" t="s">
        <v>511</v>
      </c>
      <c r="E293" s="33" t="s">
        <v>512</v>
      </c>
      <c r="F293" s="43" t="s">
        <v>151</v>
      </c>
      <c r="G293" s="44">
        <v>0.79166666666666663</v>
      </c>
      <c r="H293" s="43"/>
      <c r="I293" s="41">
        <v>15000</v>
      </c>
      <c r="J293" s="41"/>
      <c r="K293" s="41"/>
      <c r="L293" s="41"/>
      <c r="M293" s="41"/>
      <c r="N293" s="41">
        <v>15000</v>
      </c>
      <c r="O293" s="50">
        <v>7500</v>
      </c>
      <c r="P293" s="50">
        <v>14700</v>
      </c>
    </row>
    <row r="294" spans="2:16" ht="14">
      <c r="B294" s="36">
        <v>291</v>
      </c>
      <c r="C294" s="35" t="s">
        <v>526</v>
      </c>
      <c r="D294" s="33" t="s">
        <v>511</v>
      </c>
      <c r="E294" s="33" t="s">
        <v>512</v>
      </c>
      <c r="F294" s="43" t="s">
        <v>153</v>
      </c>
      <c r="G294" s="44">
        <v>0.5</v>
      </c>
      <c r="H294" s="43"/>
      <c r="I294" s="41">
        <v>12000</v>
      </c>
      <c r="J294" s="41"/>
      <c r="K294" s="41"/>
      <c r="L294" s="41"/>
      <c r="M294" s="41"/>
      <c r="N294" s="41">
        <v>12000</v>
      </c>
      <c r="O294" s="50">
        <v>6000</v>
      </c>
      <c r="P294" s="50">
        <v>11700</v>
      </c>
    </row>
    <row r="295" spans="2:16" ht="14">
      <c r="B295" s="36">
        <v>292</v>
      </c>
      <c r="C295" s="35" t="s">
        <v>527</v>
      </c>
      <c r="D295" s="33" t="s">
        <v>511</v>
      </c>
      <c r="E295" s="33" t="s">
        <v>512</v>
      </c>
      <c r="F295" s="43" t="s">
        <v>153</v>
      </c>
      <c r="G295" s="44">
        <v>0.79166666666666663</v>
      </c>
      <c r="H295" s="43"/>
      <c r="I295" s="41">
        <v>15000</v>
      </c>
      <c r="J295" s="41"/>
      <c r="K295" s="41"/>
      <c r="L295" s="41"/>
      <c r="M295" s="41"/>
      <c r="N295" s="41">
        <v>15000</v>
      </c>
      <c r="O295" s="50">
        <v>7500</v>
      </c>
      <c r="P295" s="50">
        <v>14700</v>
      </c>
    </row>
    <row r="296" spans="2:16" ht="14">
      <c r="B296" s="36">
        <v>293</v>
      </c>
      <c r="C296" s="35" t="s">
        <v>528</v>
      </c>
      <c r="D296" s="33" t="s">
        <v>529</v>
      </c>
      <c r="E296" s="33" t="s">
        <v>530</v>
      </c>
      <c r="F296" s="43" t="s">
        <v>203</v>
      </c>
      <c r="G296" s="44">
        <v>0.375</v>
      </c>
      <c r="H296" s="43"/>
      <c r="I296" s="41">
        <v>5000</v>
      </c>
      <c r="J296" s="41">
        <v>2000</v>
      </c>
      <c r="K296" s="41"/>
      <c r="L296" s="41"/>
      <c r="M296" s="41"/>
      <c r="N296" s="41">
        <v>2000</v>
      </c>
      <c r="O296" s="50">
        <v>1000</v>
      </c>
      <c r="P296" s="50">
        <v>1700</v>
      </c>
    </row>
    <row r="297" spans="2:16" ht="14">
      <c r="B297" s="36">
        <v>294</v>
      </c>
      <c r="C297" s="35" t="s">
        <v>531</v>
      </c>
      <c r="D297" s="33" t="s">
        <v>529</v>
      </c>
      <c r="E297" s="33" t="s">
        <v>530</v>
      </c>
      <c r="F297" s="43" t="s">
        <v>205</v>
      </c>
      <c r="G297" s="44">
        <v>0.375</v>
      </c>
      <c r="H297" s="43"/>
      <c r="I297" s="41">
        <v>5000</v>
      </c>
      <c r="J297" s="41">
        <v>2000</v>
      </c>
      <c r="K297" s="41"/>
      <c r="L297" s="41"/>
      <c r="M297" s="41"/>
      <c r="N297" s="41">
        <v>2000</v>
      </c>
      <c r="O297" s="50">
        <v>1000</v>
      </c>
      <c r="P297" s="50">
        <v>1700</v>
      </c>
    </row>
    <row r="298" spans="2:16" ht="14">
      <c r="B298" s="36">
        <v>295</v>
      </c>
      <c r="C298" s="35" t="s">
        <v>532</v>
      </c>
      <c r="D298" s="33" t="s">
        <v>529</v>
      </c>
      <c r="E298" s="33" t="s">
        <v>530</v>
      </c>
      <c r="F298" s="43" t="s">
        <v>207</v>
      </c>
      <c r="G298" s="44">
        <v>0.375</v>
      </c>
      <c r="H298" s="43"/>
      <c r="I298" s="41">
        <v>5000</v>
      </c>
      <c r="J298" s="41">
        <v>2000</v>
      </c>
      <c r="K298" s="41"/>
      <c r="L298" s="41"/>
      <c r="M298" s="41"/>
      <c r="N298" s="41">
        <v>2000</v>
      </c>
      <c r="O298" s="50">
        <v>1000</v>
      </c>
      <c r="P298" s="50">
        <v>1700</v>
      </c>
    </row>
    <row r="299" spans="2:16" ht="14">
      <c r="B299" s="36">
        <v>296</v>
      </c>
      <c r="C299" s="35" t="s">
        <v>533</v>
      </c>
      <c r="D299" s="33" t="s">
        <v>534</v>
      </c>
      <c r="E299" s="33" t="s">
        <v>535</v>
      </c>
      <c r="F299" s="43" t="s">
        <v>151</v>
      </c>
      <c r="G299" s="44">
        <v>0.41666666666666669</v>
      </c>
      <c r="H299" s="43"/>
      <c r="I299" s="41">
        <v>4000</v>
      </c>
      <c r="J299" s="41">
        <v>3000</v>
      </c>
      <c r="K299" s="41"/>
      <c r="L299" s="41"/>
      <c r="M299" s="41">
        <v>2000</v>
      </c>
      <c r="N299" s="41">
        <v>3000</v>
      </c>
      <c r="O299" s="50">
        <v>1500</v>
      </c>
      <c r="P299" s="50">
        <v>2700</v>
      </c>
    </row>
    <row r="300" spans="2:16" ht="14">
      <c r="B300" s="36">
        <v>297</v>
      </c>
      <c r="C300" s="35" t="s">
        <v>536</v>
      </c>
      <c r="D300" s="33" t="s">
        <v>534</v>
      </c>
      <c r="E300" s="33" t="s">
        <v>535</v>
      </c>
      <c r="F300" s="43" t="s">
        <v>153</v>
      </c>
      <c r="G300" s="44">
        <v>0.41666666666666669</v>
      </c>
      <c r="H300" s="43"/>
      <c r="I300" s="41">
        <v>4000</v>
      </c>
      <c r="J300" s="41">
        <v>3000</v>
      </c>
      <c r="K300" s="41"/>
      <c r="L300" s="41"/>
      <c r="M300" s="41">
        <v>2000</v>
      </c>
      <c r="N300" s="41">
        <v>3000</v>
      </c>
      <c r="O300" s="50">
        <v>1500</v>
      </c>
      <c r="P300" s="50">
        <v>2700</v>
      </c>
    </row>
    <row r="301" spans="2:16" ht="14">
      <c r="B301" s="36">
        <v>298</v>
      </c>
      <c r="C301" s="35" t="s">
        <v>537</v>
      </c>
      <c r="D301" s="33" t="s">
        <v>534</v>
      </c>
      <c r="E301" s="33" t="s">
        <v>535</v>
      </c>
      <c r="F301" s="43" t="s">
        <v>155</v>
      </c>
      <c r="G301" s="44">
        <v>0.41666666666666669</v>
      </c>
      <c r="H301" s="43"/>
      <c r="I301" s="41">
        <v>4000</v>
      </c>
      <c r="J301" s="41">
        <v>3000</v>
      </c>
      <c r="K301" s="41"/>
      <c r="L301" s="41"/>
      <c r="M301" s="41">
        <v>2000</v>
      </c>
      <c r="N301" s="41">
        <v>3000</v>
      </c>
      <c r="O301" s="50">
        <v>1500</v>
      </c>
      <c r="P301" s="50">
        <v>2700</v>
      </c>
    </row>
    <row r="302" spans="2:16" ht="14">
      <c r="B302" s="36">
        <v>299</v>
      </c>
      <c r="C302" s="35" t="s">
        <v>538</v>
      </c>
      <c r="D302" s="33" t="s">
        <v>534</v>
      </c>
      <c r="E302" s="33" t="s">
        <v>535</v>
      </c>
      <c r="F302" s="43" t="s">
        <v>157</v>
      </c>
      <c r="G302" s="44">
        <v>0.41666666666666669</v>
      </c>
      <c r="H302" s="43"/>
      <c r="I302" s="41">
        <v>5500</v>
      </c>
      <c r="J302" s="41">
        <v>4000</v>
      </c>
      <c r="K302" s="41"/>
      <c r="L302" s="41"/>
      <c r="M302" s="41">
        <v>2500</v>
      </c>
      <c r="N302" s="41">
        <v>4000</v>
      </c>
      <c r="O302" s="50">
        <v>2000</v>
      </c>
      <c r="P302" s="50">
        <v>3700</v>
      </c>
    </row>
    <row r="303" spans="2:16" ht="14">
      <c r="B303" s="36">
        <v>300</v>
      </c>
      <c r="C303" s="35" t="s">
        <v>539</v>
      </c>
      <c r="D303" s="33" t="s">
        <v>534</v>
      </c>
      <c r="E303" s="33" t="s">
        <v>535</v>
      </c>
      <c r="F303" s="43" t="s">
        <v>203</v>
      </c>
      <c r="G303" s="44">
        <v>0.41666666666666669</v>
      </c>
      <c r="H303" s="43"/>
      <c r="I303" s="41">
        <v>5500</v>
      </c>
      <c r="J303" s="41">
        <v>4000</v>
      </c>
      <c r="K303" s="41"/>
      <c r="L303" s="41"/>
      <c r="M303" s="41">
        <v>2500</v>
      </c>
      <c r="N303" s="41">
        <v>4000</v>
      </c>
      <c r="O303" s="50">
        <v>2000</v>
      </c>
      <c r="P303" s="50">
        <v>3700</v>
      </c>
    </row>
    <row r="304" spans="2:16" ht="14">
      <c r="B304" s="36">
        <v>301</v>
      </c>
      <c r="C304" s="35" t="s">
        <v>540</v>
      </c>
      <c r="D304" s="33" t="s">
        <v>534</v>
      </c>
      <c r="E304" s="33" t="s">
        <v>535</v>
      </c>
      <c r="F304" s="43" t="s">
        <v>205</v>
      </c>
      <c r="G304" s="44">
        <v>0.41666666666666669</v>
      </c>
      <c r="H304" s="41"/>
      <c r="I304" s="41">
        <v>12000</v>
      </c>
      <c r="J304" s="41">
        <v>8000</v>
      </c>
      <c r="K304" s="41"/>
      <c r="L304" s="41"/>
      <c r="M304" s="41">
        <v>3500</v>
      </c>
      <c r="N304" s="41">
        <v>8000</v>
      </c>
      <c r="O304" s="50">
        <v>4000</v>
      </c>
      <c r="P304" s="50">
        <v>7700</v>
      </c>
    </row>
    <row r="305" spans="2:16" ht="14">
      <c r="B305" s="36">
        <v>302</v>
      </c>
      <c r="C305" s="35" t="s">
        <v>541</v>
      </c>
      <c r="D305" s="33" t="s">
        <v>534</v>
      </c>
      <c r="E305" s="33" t="s">
        <v>535</v>
      </c>
      <c r="F305" s="43" t="s">
        <v>207</v>
      </c>
      <c r="G305" s="44">
        <v>0.41666666666666669</v>
      </c>
      <c r="H305" s="41"/>
      <c r="I305" s="41">
        <v>12000</v>
      </c>
      <c r="J305" s="41">
        <v>8000</v>
      </c>
      <c r="K305" s="41"/>
      <c r="L305" s="41"/>
      <c r="M305" s="41"/>
      <c r="N305" s="41">
        <v>8000</v>
      </c>
      <c r="O305" s="50">
        <v>4000</v>
      </c>
      <c r="P305" s="50">
        <v>7700</v>
      </c>
    </row>
    <row r="306" spans="2:16" ht="14">
      <c r="B306" s="36">
        <v>303</v>
      </c>
      <c r="C306" s="35" t="s">
        <v>542</v>
      </c>
      <c r="D306" s="33" t="s">
        <v>543</v>
      </c>
      <c r="E306" s="33" t="s">
        <v>535</v>
      </c>
      <c r="F306" s="43" t="s">
        <v>248</v>
      </c>
      <c r="G306" s="44">
        <v>0.375</v>
      </c>
      <c r="H306" s="43"/>
      <c r="I306" s="41">
        <v>3000</v>
      </c>
      <c r="J306" s="41">
        <v>2000</v>
      </c>
      <c r="K306" s="43"/>
      <c r="L306" s="41"/>
      <c r="M306" s="41"/>
      <c r="N306" s="41">
        <v>2000</v>
      </c>
      <c r="O306" s="50">
        <v>1000</v>
      </c>
      <c r="P306" s="50">
        <v>1700</v>
      </c>
    </row>
    <row r="307" spans="2:16" ht="14">
      <c r="B307" s="36">
        <v>304</v>
      </c>
      <c r="C307" s="35" t="s">
        <v>544</v>
      </c>
      <c r="D307" s="33" t="s">
        <v>543</v>
      </c>
      <c r="E307" s="33" t="s">
        <v>535</v>
      </c>
      <c r="F307" s="43" t="s">
        <v>130</v>
      </c>
      <c r="G307" s="44">
        <v>0.375</v>
      </c>
      <c r="H307" s="43"/>
      <c r="I307" s="41">
        <v>5000</v>
      </c>
      <c r="J307" s="41">
        <v>3500</v>
      </c>
      <c r="K307" s="43"/>
      <c r="L307" s="41"/>
      <c r="M307" s="41"/>
      <c r="N307" s="41">
        <v>3500</v>
      </c>
      <c r="O307" s="50">
        <v>2000</v>
      </c>
      <c r="P307" s="50">
        <v>3200</v>
      </c>
    </row>
    <row r="308" spans="2:16" ht="14">
      <c r="B308" s="36">
        <v>305</v>
      </c>
      <c r="C308" s="35" t="s">
        <v>545</v>
      </c>
      <c r="D308" s="33" t="s">
        <v>543</v>
      </c>
      <c r="E308" s="33" t="s">
        <v>535</v>
      </c>
      <c r="F308" s="43" t="s">
        <v>133</v>
      </c>
      <c r="G308" s="44">
        <v>0.375</v>
      </c>
      <c r="H308" s="43"/>
      <c r="I308" s="41">
        <v>5000</v>
      </c>
      <c r="J308" s="41">
        <v>3500</v>
      </c>
      <c r="K308" s="43"/>
      <c r="L308" s="41"/>
      <c r="M308" s="41"/>
      <c r="N308" s="41">
        <v>3500</v>
      </c>
      <c r="O308" s="50">
        <v>2000</v>
      </c>
      <c r="P308" s="50">
        <v>3200</v>
      </c>
    </row>
    <row r="309" spans="2:16" ht="14">
      <c r="B309" s="36">
        <v>306</v>
      </c>
      <c r="C309" s="35" t="s">
        <v>546</v>
      </c>
      <c r="D309" s="33" t="s">
        <v>543</v>
      </c>
      <c r="E309" s="33" t="s">
        <v>535</v>
      </c>
      <c r="F309" s="43" t="s">
        <v>136</v>
      </c>
      <c r="G309" s="44">
        <v>0.375</v>
      </c>
      <c r="H309" s="43"/>
      <c r="I309" s="41">
        <v>3000</v>
      </c>
      <c r="J309" s="41">
        <v>2000</v>
      </c>
      <c r="K309" s="43"/>
      <c r="L309" s="41"/>
      <c r="M309" s="41"/>
      <c r="N309" s="41">
        <v>2000</v>
      </c>
      <c r="O309" s="50">
        <v>1000</v>
      </c>
      <c r="P309" s="50">
        <v>1700</v>
      </c>
    </row>
    <row r="310" spans="2:16" ht="14">
      <c r="B310" s="36">
        <v>307</v>
      </c>
      <c r="C310" s="35" t="s">
        <v>547</v>
      </c>
      <c r="D310" s="33" t="s">
        <v>543</v>
      </c>
      <c r="E310" s="33" t="s">
        <v>535</v>
      </c>
      <c r="F310" s="43" t="s">
        <v>139</v>
      </c>
      <c r="G310" s="44">
        <v>0.375</v>
      </c>
      <c r="H310" s="43"/>
      <c r="I310" s="41">
        <v>5000</v>
      </c>
      <c r="J310" s="41">
        <v>3500</v>
      </c>
      <c r="K310" s="43"/>
      <c r="L310" s="41"/>
      <c r="M310" s="41"/>
      <c r="N310" s="41">
        <v>3500</v>
      </c>
      <c r="O310" s="50">
        <v>2000</v>
      </c>
      <c r="P310" s="50">
        <v>3200</v>
      </c>
    </row>
    <row r="311" spans="2:16" ht="14">
      <c r="B311" s="36">
        <v>308</v>
      </c>
      <c r="C311" s="35" t="s">
        <v>548</v>
      </c>
      <c r="D311" s="33" t="s">
        <v>549</v>
      </c>
      <c r="E311" s="33" t="s">
        <v>550</v>
      </c>
      <c r="F311" s="43" t="s">
        <v>130</v>
      </c>
      <c r="G311" s="44">
        <v>0.35416666666666669</v>
      </c>
      <c r="H311" s="43"/>
      <c r="I311" s="54" t="s">
        <v>123</v>
      </c>
      <c r="J311" s="41"/>
      <c r="K311" s="41"/>
      <c r="L311" s="41"/>
      <c r="M311" s="41"/>
      <c r="N311" s="54" t="s">
        <v>123</v>
      </c>
      <c r="O311" s="48" t="s">
        <v>123</v>
      </c>
      <c r="P311" s="48" t="s">
        <v>123</v>
      </c>
    </row>
    <row r="312" spans="2:16" ht="14">
      <c r="B312" s="36">
        <v>309</v>
      </c>
      <c r="C312" s="35" t="s">
        <v>551</v>
      </c>
      <c r="D312" s="33" t="s">
        <v>549</v>
      </c>
      <c r="E312" s="33" t="s">
        <v>550</v>
      </c>
      <c r="F312" s="43" t="s">
        <v>133</v>
      </c>
      <c r="G312" s="44">
        <v>0.39583333333333331</v>
      </c>
      <c r="H312" s="43"/>
      <c r="I312" s="41">
        <v>3500</v>
      </c>
      <c r="J312" s="41"/>
      <c r="K312" s="41"/>
      <c r="L312" s="41"/>
      <c r="M312" s="41"/>
      <c r="N312" s="41">
        <v>3500</v>
      </c>
      <c r="O312" s="50">
        <v>2000</v>
      </c>
      <c r="P312" s="50">
        <v>3200</v>
      </c>
    </row>
    <row r="313" spans="2:16" ht="14">
      <c r="B313" s="36">
        <v>310</v>
      </c>
      <c r="C313" s="35" t="s">
        <v>552</v>
      </c>
      <c r="D313" s="33" t="s">
        <v>553</v>
      </c>
      <c r="E313" s="33" t="s">
        <v>554</v>
      </c>
      <c r="F313" s="43" t="s">
        <v>244</v>
      </c>
      <c r="G313" s="44">
        <v>0.41666666666666669</v>
      </c>
      <c r="H313" s="41"/>
      <c r="I313" s="41">
        <v>6000</v>
      </c>
      <c r="J313" s="41">
        <v>2000</v>
      </c>
      <c r="K313" s="43"/>
      <c r="L313" s="41"/>
      <c r="M313" s="41"/>
      <c r="N313" s="54" t="s">
        <v>123</v>
      </c>
      <c r="O313" s="50">
        <v>1000</v>
      </c>
      <c r="P313" s="50">
        <v>1700</v>
      </c>
    </row>
    <row r="314" spans="2:16" ht="14">
      <c r="B314" s="36">
        <v>311</v>
      </c>
      <c r="C314" s="35" t="s">
        <v>555</v>
      </c>
      <c r="D314" s="33" t="s">
        <v>553</v>
      </c>
      <c r="E314" s="33" t="s">
        <v>556</v>
      </c>
      <c r="F314" s="43" t="s">
        <v>244</v>
      </c>
      <c r="G314" s="44">
        <v>0.41666666666666669</v>
      </c>
      <c r="H314" s="41"/>
      <c r="I314" s="41">
        <v>6000</v>
      </c>
      <c r="J314" s="41">
        <v>2000</v>
      </c>
      <c r="K314" s="43"/>
      <c r="L314" s="41"/>
      <c r="M314" s="41"/>
      <c r="N314" s="41">
        <v>2000</v>
      </c>
      <c r="O314" s="50">
        <v>1000</v>
      </c>
      <c r="P314" s="50">
        <v>1700</v>
      </c>
    </row>
    <row r="315" spans="2:16" ht="14">
      <c r="B315" s="36">
        <v>312</v>
      </c>
      <c r="C315" s="35" t="s">
        <v>557</v>
      </c>
      <c r="D315" s="33" t="s">
        <v>553</v>
      </c>
      <c r="E315" s="33" t="s">
        <v>554</v>
      </c>
      <c r="F315" s="43" t="s">
        <v>246</v>
      </c>
      <c r="G315" s="44">
        <v>0.41666666666666669</v>
      </c>
      <c r="H315" s="41"/>
      <c r="I315" s="41">
        <v>6000</v>
      </c>
      <c r="J315" s="41">
        <v>2000</v>
      </c>
      <c r="K315" s="43"/>
      <c r="L315" s="41"/>
      <c r="M315" s="41"/>
      <c r="N315" s="54" t="s">
        <v>123</v>
      </c>
      <c r="O315" s="50">
        <v>1000</v>
      </c>
      <c r="P315" s="50">
        <v>1700</v>
      </c>
    </row>
    <row r="316" spans="2:16" ht="14">
      <c r="B316" s="36">
        <v>313</v>
      </c>
      <c r="C316" s="35" t="s">
        <v>558</v>
      </c>
      <c r="D316" s="33" t="s">
        <v>553</v>
      </c>
      <c r="E316" s="33" t="s">
        <v>556</v>
      </c>
      <c r="F316" s="43" t="s">
        <v>246</v>
      </c>
      <c r="G316" s="44">
        <v>0.41666666666666669</v>
      </c>
      <c r="H316" s="41"/>
      <c r="I316" s="41">
        <v>6000</v>
      </c>
      <c r="J316" s="41">
        <v>2000</v>
      </c>
      <c r="K316" s="43"/>
      <c r="L316" s="41"/>
      <c r="M316" s="41"/>
      <c r="N316" s="41">
        <v>2000</v>
      </c>
      <c r="O316" s="50">
        <v>1000</v>
      </c>
      <c r="P316" s="50">
        <v>1700</v>
      </c>
    </row>
    <row r="317" spans="2:16" ht="14">
      <c r="B317" s="36">
        <v>314</v>
      </c>
      <c r="C317" s="35" t="s">
        <v>559</v>
      </c>
      <c r="D317" s="33" t="s">
        <v>553</v>
      </c>
      <c r="E317" s="33" t="s">
        <v>554</v>
      </c>
      <c r="F317" s="43" t="s">
        <v>248</v>
      </c>
      <c r="G317" s="44">
        <v>0.41666666666666669</v>
      </c>
      <c r="H317" s="41"/>
      <c r="I317" s="41">
        <v>6000</v>
      </c>
      <c r="J317" s="41">
        <v>2000</v>
      </c>
      <c r="K317" s="43"/>
      <c r="L317" s="41"/>
      <c r="M317" s="41"/>
      <c r="N317" s="54" t="s">
        <v>123</v>
      </c>
      <c r="O317" s="50">
        <v>1000</v>
      </c>
      <c r="P317" s="50">
        <v>1700</v>
      </c>
    </row>
    <row r="318" spans="2:16" ht="14">
      <c r="B318" s="36">
        <v>315</v>
      </c>
      <c r="C318" s="35" t="s">
        <v>560</v>
      </c>
      <c r="D318" s="33" t="s">
        <v>553</v>
      </c>
      <c r="E318" s="33" t="s">
        <v>556</v>
      </c>
      <c r="F318" s="43" t="s">
        <v>248</v>
      </c>
      <c r="G318" s="44">
        <v>0.41666666666666669</v>
      </c>
      <c r="H318" s="41"/>
      <c r="I318" s="41">
        <v>6000</v>
      </c>
      <c r="J318" s="41">
        <v>2000</v>
      </c>
      <c r="K318" s="43"/>
      <c r="L318" s="41"/>
      <c r="M318" s="41"/>
      <c r="N318" s="41">
        <v>2000</v>
      </c>
      <c r="O318" s="50">
        <v>1000</v>
      </c>
      <c r="P318" s="50">
        <v>1700</v>
      </c>
    </row>
    <row r="319" spans="2:16" ht="14">
      <c r="B319" s="36">
        <v>316</v>
      </c>
      <c r="C319" s="35" t="s">
        <v>561</v>
      </c>
      <c r="D319" s="33" t="s">
        <v>553</v>
      </c>
      <c r="E319" s="33" t="s">
        <v>554</v>
      </c>
      <c r="F319" s="43" t="s">
        <v>130</v>
      </c>
      <c r="G319" s="44">
        <v>0.41666666666666669</v>
      </c>
      <c r="H319" s="41"/>
      <c r="I319" s="41">
        <v>8000</v>
      </c>
      <c r="J319" s="41">
        <v>5000</v>
      </c>
      <c r="K319" s="43"/>
      <c r="L319" s="41"/>
      <c r="M319" s="41"/>
      <c r="N319" s="54" t="s">
        <v>123</v>
      </c>
      <c r="O319" s="50">
        <v>2500</v>
      </c>
      <c r="P319" s="50">
        <v>4700</v>
      </c>
    </row>
    <row r="320" spans="2:16" ht="14">
      <c r="B320" s="36">
        <v>317</v>
      </c>
      <c r="C320" s="35" t="s">
        <v>562</v>
      </c>
      <c r="D320" s="33" t="s">
        <v>553</v>
      </c>
      <c r="E320" s="33" t="s">
        <v>556</v>
      </c>
      <c r="F320" s="43" t="s">
        <v>130</v>
      </c>
      <c r="G320" s="44">
        <v>0.41666666666666669</v>
      </c>
      <c r="H320" s="41"/>
      <c r="I320" s="41">
        <v>6000</v>
      </c>
      <c r="J320" s="41">
        <v>2000</v>
      </c>
      <c r="K320" s="43"/>
      <c r="L320" s="41"/>
      <c r="M320" s="41"/>
      <c r="N320" s="54" t="s">
        <v>123</v>
      </c>
      <c r="O320" s="50">
        <v>1000</v>
      </c>
      <c r="P320" s="50">
        <v>1700</v>
      </c>
    </row>
    <row r="321" spans="2:16" ht="14">
      <c r="B321" s="36">
        <v>318</v>
      </c>
      <c r="C321" s="35" t="s">
        <v>563</v>
      </c>
      <c r="D321" s="33" t="s">
        <v>553</v>
      </c>
      <c r="E321" s="33" t="s">
        <v>554</v>
      </c>
      <c r="F321" s="43" t="s">
        <v>133</v>
      </c>
      <c r="G321" s="44">
        <v>0.41666666666666669</v>
      </c>
      <c r="H321" s="41"/>
      <c r="I321" s="41">
        <v>10000</v>
      </c>
      <c r="J321" s="41">
        <v>6000</v>
      </c>
      <c r="K321" s="43"/>
      <c r="L321" s="41"/>
      <c r="M321" s="41"/>
      <c r="N321" s="54" t="s">
        <v>123</v>
      </c>
      <c r="O321" s="50">
        <v>3000</v>
      </c>
      <c r="P321" s="50">
        <v>5700</v>
      </c>
    </row>
    <row r="322" spans="2:16" ht="14">
      <c r="B322" s="36">
        <v>319</v>
      </c>
      <c r="C322" s="35" t="s">
        <v>564</v>
      </c>
      <c r="D322" s="33" t="s">
        <v>553</v>
      </c>
      <c r="E322" s="33" t="s">
        <v>556</v>
      </c>
      <c r="F322" s="43" t="s">
        <v>133</v>
      </c>
      <c r="G322" s="44">
        <v>0.41666666666666669</v>
      </c>
      <c r="H322" s="41"/>
      <c r="I322" s="41">
        <v>6000</v>
      </c>
      <c r="J322" s="41">
        <v>2000</v>
      </c>
      <c r="K322" s="43"/>
      <c r="L322" s="41"/>
      <c r="M322" s="41"/>
      <c r="N322" s="41">
        <v>2000</v>
      </c>
      <c r="O322" s="50">
        <v>1000</v>
      </c>
      <c r="P322" s="50">
        <v>1700</v>
      </c>
    </row>
    <row r="323" spans="2:16" ht="14">
      <c r="B323" s="36">
        <v>320</v>
      </c>
      <c r="C323" s="35" t="s">
        <v>565</v>
      </c>
      <c r="D323" s="33" t="s">
        <v>553</v>
      </c>
      <c r="E323" s="33" t="s">
        <v>554</v>
      </c>
      <c r="F323" s="43" t="s">
        <v>136</v>
      </c>
      <c r="G323" s="44">
        <v>0.41666666666666669</v>
      </c>
      <c r="H323" s="41"/>
      <c r="I323" s="41">
        <v>15000</v>
      </c>
      <c r="J323" s="54" t="s">
        <v>123</v>
      </c>
      <c r="K323" s="43"/>
      <c r="L323" s="41"/>
      <c r="M323" s="41"/>
      <c r="N323" s="54" t="s">
        <v>123</v>
      </c>
      <c r="O323" s="48" t="s">
        <v>123</v>
      </c>
      <c r="P323" s="48" t="s">
        <v>123</v>
      </c>
    </row>
    <row r="324" spans="2:16" ht="14">
      <c r="B324" s="36">
        <v>321</v>
      </c>
      <c r="C324" s="35" t="s">
        <v>566</v>
      </c>
      <c r="D324" s="33" t="s">
        <v>553</v>
      </c>
      <c r="E324" s="33" t="s">
        <v>556</v>
      </c>
      <c r="F324" s="43" t="s">
        <v>136</v>
      </c>
      <c r="G324" s="44">
        <v>0.41666666666666669</v>
      </c>
      <c r="H324" s="41"/>
      <c r="I324" s="41">
        <v>6000</v>
      </c>
      <c r="J324" s="41">
        <v>2000</v>
      </c>
      <c r="K324" s="43"/>
      <c r="L324" s="41"/>
      <c r="M324" s="41"/>
      <c r="N324" s="41">
        <v>2000</v>
      </c>
      <c r="O324" s="50">
        <v>1000</v>
      </c>
      <c r="P324" s="50">
        <v>1700</v>
      </c>
    </row>
    <row r="325" spans="2:16" ht="14">
      <c r="B325" s="36">
        <v>322</v>
      </c>
      <c r="C325" s="35" t="s">
        <v>567</v>
      </c>
      <c r="D325" s="33" t="s">
        <v>553</v>
      </c>
      <c r="E325" s="33" t="s">
        <v>556</v>
      </c>
      <c r="F325" s="43" t="s">
        <v>151</v>
      </c>
      <c r="G325" s="44">
        <v>0.41666666666666669</v>
      </c>
      <c r="H325" s="41"/>
      <c r="I325" s="41">
        <v>6000</v>
      </c>
      <c r="J325" s="54" t="s">
        <v>123</v>
      </c>
      <c r="K325" s="43"/>
      <c r="L325" s="41"/>
      <c r="M325" s="41"/>
      <c r="N325" s="41">
        <v>2000</v>
      </c>
      <c r="O325" s="48" t="s">
        <v>123</v>
      </c>
      <c r="P325" s="48" t="s">
        <v>123</v>
      </c>
    </row>
    <row r="326" spans="2:16" ht="14">
      <c r="B326" s="36">
        <v>323</v>
      </c>
      <c r="C326" s="35" t="s">
        <v>568</v>
      </c>
      <c r="D326" s="33" t="s">
        <v>553</v>
      </c>
      <c r="E326" s="33" t="s">
        <v>554</v>
      </c>
      <c r="F326" s="43" t="s">
        <v>151</v>
      </c>
      <c r="G326" s="44">
        <v>0.41666666666666669</v>
      </c>
      <c r="H326" s="41"/>
      <c r="I326" s="41">
        <v>6000</v>
      </c>
      <c r="J326" s="41">
        <v>2000</v>
      </c>
      <c r="K326" s="43"/>
      <c r="L326" s="41"/>
      <c r="M326" s="41"/>
      <c r="N326" s="54" t="s">
        <v>123</v>
      </c>
      <c r="O326" s="50">
        <v>1000</v>
      </c>
      <c r="P326" s="50">
        <v>1700</v>
      </c>
    </row>
    <row r="327" spans="2:16" ht="14">
      <c r="B327" s="36">
        <v>324</v>
      </c>
      <c r="C327" s="35" t="s">
        <v>569</v>
      </c>
      <c r="D327" s="33" t="s">
        <v>553</v>
      </c>
      <c r="E327" s="33" t="s">
        <v>556</v>
      </c>
      <c r="F327" s="43" t="s">
        <v>153</v>
      </c>
      <c r="G327" s="44">
        <v>0.41666666666666669</v>
      </c>
      <c r="H327" s="41"/>
      <c r="I327" s="41">
        <v>6000</v>
      </c>
      <c r="J327" s="54" t="s">
        <v>123</v>
      </c>
      <c r="K327" s="43"/>
      <c r="L327" s="41"/>
      <c r="M327" s="41"/>
      <c r="N327" s="41">
        <v>2000</v>
      </c>
      <c r="O327" s="48" t="s">
        <v>123</v>
      </c>
      <c r="P327" s="48" t="s">
        <v>123</v>
      </c>
    </row>
    <row r="328" spans="2:16" ht="14">
      <c r="B328" s="36">
        <v>325</v>
      </c>
      <c r="C328" s="35" t="s">
        <v>570</v>
      </c>
      <c r="D328" s="33" t="s">
        <v>553</v>
      </c>
      <c r="E328" s="33" t="s">
        <v>554</v>
      </c>
      <c r="F328" s="43" t="s">
        <v>153</v>
      </c>
      <c r="G328" s="44">
        <v>0.41666666666666669</v>
      </c>
      <c r="H328" s="41"/>
      <c r="I328" s="41">
        <v>6000</v>
      </c>
      <c r="J328" s="41">
        <v>2000</v>
      </c>
      <c r="K328" s="43"/>
      <c r="L328" s="41"/>
      <c r="M328" s="41"/>
      <c r="N328" s="54" t="s">
        <v>123</v>
      </c>
      <c r="O328" s="50">
        <v>1000</v>
      </c>
      <c r="P328" s="50">
        <v>1700</v>
      </c>
    </row>
    <row r="329" spans="2:16" ht="14">
      <c r="B329" s="36">
        <v>326</v>
      </c>
      <c r="C329" s="35" t="s">
        <v>571</v>
      </c>
      <c r="D329" s="33" t="s">
        <v>553</v>
      </c>
      <c r="E329" s="33" t="s">
        <v>556</v>
      </c>
      <c r="F329" s="43" t="s">
        <v>155</v>
      </c>
      <c r="G329" s="44">
        <v>0.41666666666666669</v>
      </c>
      <c r="H329" s="41"/>
      <c r="I329" s="41">
        <v>6000</v>
      </c>
      <c r="J329" s="41">
        <v>2000</v>
      </c>
      <c r="K329" s="43"/>
      <c r="L329" s="41"/>
      <c r="M329" s="41"/>
      <c r="N329" s="41">
        <v>2000</v>
      </c>
      <c r="O329" s="50">
        <v>1000</v>
      </c>
      <c r="P329" s="50">
        <v>1700</v>
      </c>
    </row>
    <row r="330" spans="2:16" ht="14">
      <c r="B330" s="36">
        <v>327</v>
      </c>
      <c r="C330" s="35" t="s">
        <v>572</v>
      </c>
      <c r="D330" s="33" t="s">
        <v>553</v>
      </c>
      <c r="E330" s="33" t="s">
        <v>554</v>
      </c>
      <c r="F330" s="43" t="s">
        <v>155</v>
      </c>
      <c r="G330" s="44">
        <v>0.41666666666666669</v>
      </c>
      <c r="H330" s="41"/>
      <c r="I330" s="41">
        <v>6000</v>
      </c>
      <c r="J330" s="41">
        <v>2000</v>
      </c>
      <c r="K330" s="43"/>
      <c r="L330" s="41"/>
      <c r="M330" s="41"/>
      <c r="N330" s="54" t="s">
        <v>123</v>
      </c>
      <c r="O330" s="50">
        <v>1000</v>
      </c>
      <c r="P330" s="50">
        <v>1700</v>
      </c>
    </row>
    <row r="331" spans="2:16" ht="14">
      <c r="B331" s="36">
        <v>328</v>
      </c>
      <c r="C331" s="35" t="s">
        <v>573</v>
      </c>
      <c r="D331" s="33" t="s">
        <v>553</v>
      </c>
      <c r="E331" s="33" t="s">
        <v>556</v>
      </c>
      <c r="F331" s="43" t="s">
        <v>203</v>
      </c>
      <c r="G331" s="44">
        <v>0.41666666666666669</v>
      </c>
      <c r="H331" s="41"/>
      <c r="I331" s="41">
        <v>8000</v>
      </c>
      <c r="J331" s="41">
        <v>5000</v>
      </c>
      <c r="K331" s="43"/>
      <c r="L331" s="41"/>
      <c r="M331" s="41"/>
      <c r="N331" s="41">
        <v>5000</v>
      </c>
      <c r="O331" s="50">
        <v>2500</v>
      </c>
      <c r="P331" s="50">
        <v>4700</v>
      </c>
    </row>
    <row r="332" spans="2:16" ht="14">
      <c r="B332" s="36">
        <v>329</v>
      </c>
      <c r="C332" s="35" t="s">
        <v>574</v>
      </c>
      <c r="D332" s="33" t="s">
        <v>553</v>
      </c>
      <c r="E332" s="33" t="s">
        <v>554</v>
      </c>
      <c r="F332" s="43" t="s">
        <v>203</v>
      </c>
      <c r="G332" s="44">
        <v>0.41666666666666669</v>
      </c>
      <c r="H332" s="41"/>
      <c r="I332" s="41">
        <v>6000</v>
      </c>
      <c r="J332" s="54" t="s">
        <v>123</v>
      </c>
      <c r="K332" s="43"/>
      <c r="L332" s="41"/>
      <c r="M332" s="41"/>
      <c r="N332" s="54" t="s">
        <v>123</v>
      </c>
      <c r="O332" s="48" t="s">
        <v>123</v>
      </c>
      <c r="P332" s="48" t="s">
        <v>123</v>
      </c>
    </row>
    <row r="333" spans="2:16" ht="14">
      <c r="B333" s="36">
        <v>330</v>
      </c>
      <c r="C333" s="35" t="s">
        <v>575</v>
      </c>
      <c r="D333" s="33" t="s">
        <v>553</v>
      </c>
      <c r="E333" s="33" t="s">
        <v>556</v>
      </c>
      <c r="F333" s="43" t="s">
        <v>205</v>
      </c>
      <c r="G333" s="44">
        <v>0.41666666666666669</v>
      </c>
      <c r="H333" s="41"/>
      <c r="I333" s="41">
        <v>10000</v>
      </c>
      <c r="J333" s="41">
        <v>6000</v>
      </c>
      <c r="K333" s="43"/>
      <c r="L333" s="41"/>
      <c r="M333" s="41"/>
      <c r="N333" s="41">
        <v>6000</v>
      </c>
      <c r="O333" s="50">
        <v>3000</v>
      </c>
      <c r="P333" s="50">
        <v>5700</v>
      </c>
    </row>
    <row r="334" spans="2:16" ht="14">
      <c r="B334" s="36">
        <v>331</v>
      </c>
      <c r="C334" s="35" t="s">
        <v>576</v>
      </c>
      <c r="D334" s="33" t="s">
        <v>553</v>
      </c>
      <c r="E334" s="33" t="s">
        <v>554</v>
      </c>
      <c r="F334" s="43" t="s">
        <v>205</v>
      </c>
      <c r="G334" s="44">
        <v>0.41666666666666669</v>
      </c>
      <c r="H334" s="41"/>
      <c r="I334" s="41">
        <v>6000</v>
      </c>
      <c r="J334" s="41">
        <v>2000</v>
      </c>
      <c r="K334" s="43"/>
      <c r="L334" s="41"/>
      <c r="M334" s="41"/>
      <c r="N334" s="54" t="s">
        <v>123</v>
      </c>
      <c r="O334" s="50">
        <v>1000</v>
      </c>
      <c r="P334" s="50">
        <v>1700</v>
      </c>
    </row>
    <row r="335" spans="2:16" ht="14">
      <c r="B335" s="36">
        <v>332</v>
      </c>
      <c r="C335" s="35" t="s">
        <v>577</v>
      </c>
      <c r="D335" s="33" t="s">
        <v>553</v>
      </c>
      <c r="E335" s="33" t="s">
        <v>556</v>
      </c>
      <c r="F335" s="43" t="s">
        <v>207</v>
      </c>
      <c r="G335" s="44">
        <v>0.41666666666666669</v>
      </c>
      <c r="H335" s="41"/>
      <c r="I335" s="54" t="s">
        <v>123</v>
      </c>
      <c r="J335" s="54" t="s">
        <v>123</v>
      </c>
      <c r="K335" s="43"/>
      <c r="L335" s="41"/>
      <c r="M335" s="41"/>
      <c r="N335" s="41">
        <v>8000</v>
      </c>
      <c r="O335" s="48" t="s">
        <v>123</v>
      </c>
      <c r="P335" s="48" t="s">
        <v>123</v>
      </c>
    </row>
    <row r="336" spans="2:16" ht="14">
      <c r="B336" s="36">
        <v>333</v>
      </c>
      <c r="C336" s="35" t="s">
        <v>578</v>
      </c>
      <c r="D336" s="33" t="s">
        <v>553</v>
      </c>
      <c r="E336" s="33" t="s">
        <v>554</v>
      </c>
      <c r="F336" s="43" t="s">
        <v>207</v>
      </c>
      <c r="G336" s="44">
        <v>0.41666666666666669</v>
      </c>
      <c r="H336" s="41"/>
      <c r="I336" s="41">
        <v>6000</v>
      </c>
      <c r="J336" s="41">
        <v>2000</v>
      </c>
      <c r="K336" s="43"/>
      <c r="L336" s="41"/>
      <c r="M336" s="41"/>
      <c r="N336" s="54" t="s">
        <v>123</v>
      </c>
      <c r="O336" s="50">
        <v>1000</v>
      </c>
      <c r="P336" s="50">
        <v>1700</v>
      </c>
    </row>
    <row r="337" spans="2:16" ht="14">
      <c r="B337" s="36">
        <v>334</v>
      </c>
      <c r="C337" s="35" t="s">
        <v>579</v>
      </c>
      <c r="D337" s="33" t="s">
        <v>580</v>
      </c>
      <c r="E337" s="33" t="s">
        <v>581</v>
      </c>
      <c r="F337" s="43" t="s">
        <v>130</v>
      </c>
      <c r="G337" s="44">
        <v>0.375</v>
      </c>
      <c r="H337" s="43"/>
      <c r="I337" s="41">
        <v>2500</v>
      </c>
      <c r="J337" s="41"/>
      <c r="K337" s="41"/>
      <c r="L337" s="41"/>
      <c r="M337" s="41"/>
      <c r="N337" s="41">
        <v>2500</v>
      </c>
      <c r="O337" s="50">
        <v>1500</v>
      </c>
      <c r="P337" s="50">
        <v>2200</v>
      </c>
    </row>
    <row r="338" spans="2:16" ht="14">
      <c r="B338" s="36">
        <v>335</v>
      </c>
      <c r="C338" s="35" t="s">
        <v>582</v>
      </c>
      <c r="D338" s="33" t="s">
        <v>580</v>
      </c>
      <c r="E338" s="33" t="s">
        <v>581</v>
      </c>
      <c r="F338" s="43" t="s">
        <v>133</v>
      </c>
      <c r="G338" s="44">
        <v>0.375</v>
      </c>
      <c r="H338" s="43"/>
      <c r="I338" s="41">
        <v>2500</v>
      </c>
      <c r="J338" s="41"/>
      <c r="K338" s="41"/>
      <c r="L338" s="41"/>
      <c r="M338" s="41"/>
      <c r="N338" s="41">
        <v>2500</v>
      </c>
      <c r="O338" s="50">
        <v>1500</v>
      </c>
      <c r="P338" s="50">
        <v>2200</v>
      </c>
    </row>
    <row r="339" spans="2:16" ht="14">
      <c r="B339" s="36">
        <v>336</v>
      </c>
      <c r="C339" s="35" t="s">
        <v>583</v>
      </c>
      <c r="D339" s="33" t="s">
        <v>580</v>
      </c>
      <c r="E339" s="33" t="s">
        <v>581</v>
      </c>
      <c r="F339" s="43" t="s">
        <v>136</v>
      </c>
      <c r="G339" s="44">
        <v>0.375</v>
      </c>
      <c r="H339" s="43"/>
      <c r="I339" s="41">
        <v>2500</v>
      </c>
      <c r="J339" s="41"/>
      <c r="K339" s="41"/>
      <c r="L339" s="41"/>
      <c r="M339" s="41"/>
      <c r="N339" s="41">
        <v>2500</v>
      </c>
      <c r="O339" s="50">
        <v>1500</v>
      </c>
      <c r="P339" s="50">
        <v>2200</v>
      </c>
    </row>
    <row r="340" spans="2:16" ht="14">
      <c r="B340" s="36">
        <v>337</v>
      </c>
      <c r="C340" s="35" t="s">
        <v>584</v>
      </c>
      <c r="D340" s="33" t="s">
        <v>580</v>
      </c>
      <c r="E340" s="33" t="s">
        <v>581</v>
      </c>
      <c r="F340" s="43" t="s">
        <v>139</v>
      </c>
      <c r="G340" s="44">
        <v>0.375</v>
      </c>
      <c r="H340" s="43"/>
      <c r="I340" s="41">
        <v>2500</v>
      </c>
      <c r="J340" s="41"/>
      <c r="K340" s="41"/>
      <c r="L340" s="41"/>
      <c r="M340" s="41"/>
      <c r="N340" s="41">
        <v>2500</v>
      </c>
      <c r="O340" s="50">
        <v>1500</v>
      </c>
      <c r="P340" s="50">
        <v>2200</v>
      </c>
    </row>
    <row r="341" spans="2:16" ht="14">
      <c r="B341" s="36">
        <v>338</v>
      </c>
      <c r="C341" s="35" t="s">
        <v>585</v>
      </c>
      <c r="D341" s="33" t="s">
        <v>580</v>
      </c>
      <c r="E341" s="33" t="s">
        <v>581</v>
      </c>
      <c r="F341" s="43" t="s">
        <v>142</v>
      </c>
      <c r="G341" s="44">
        <v>0.375</v>
      </c>
      <c r="H341" s="43"/>
      <c r="I341" s="41">
        <v>2500</v>
      </c>
      <c r="J341" s="41"/>
      <c r="K341" s="41"/>
      <c r="L341" s="41"/>
      <c r="M341" s="41"/>
      <c r="N341" s="41">
        <v>2500</v>
      </c>
      <c r="O341" s="50">
        <v>1500</v>
      </c>
      <c r="P341" s="50">
        <v>2200</v>
      </c>
    </row>
    <row r="342" spans="2:16" ht="14">
      <c r="B342" s="36">
        <v>339</v>
      </c>
      <c r="C342" s="35" t="s">
        <v>586</v>
      </c>
      <c r="D342" s="33" t="s">
        <v>580</v>
      </c>
      <c r="E342" s="33" t="s">
        <v>581</v>
      </c>
      <c r="F342" s="43" t="s">
        <v>145</v>
      </c>
      <c r="G342" s="44">
        <v>0.375</v>
      </c>
      <c r="H342" s="43"/>
      <c r="I342" s="41">
        <v>2500</v>
      </c>
      <c r="J342" s="41"/>
      <c r="K342" s="41"/>
      <c r="L342" s="41"/>
      <c r="M342" s="41"/>
      <c r="N342" s="41">
        <v>2500</v>
      </c>
      <c r="O342" s="50">
        <v>1500</v>
      </c>
      <c r="P342" s="50">
        <v>2200</v>
      </c>
    </row>
    <row r="343" spans="2:16" ht="14">
      <c r="B343" s="36">
        <v>340</v>
      </c>
      <c r="C343" s="35" t="s">
        <v>587</v>
      </c>
      <c r="D343" s="33" t="s">
        <v>580</v>
      </c>
      <c r="E343" s="33" t="s">
        <v>581</v>
      </c>
      <c r="F343" s="43" t="s">
        <v>149</v>
      </c>
      <c r="G343" s="44">
        <v>0.375</v>
      </c>
      <c r="H343" s="43"/>
      <c r="I343" s="41">
        <v>2500</v>
      </c>
      <c r="J343" s="41"/>
      <c r="K343" s="41"/>
      <c r="L343" s="41"/>
      <c r="M343" s="41"/>
      <c r="N343" s="41">
        <v>2500</v>
      </c>
      <c r="O343" s="50">
        <v>1500</v>
      </c>
      <c r="P343" s="50">
        <v>2200</v>
      </c>
    </row>
    <row r="344" spans="2:16" ht="14">
      <c r="B344" s="36">
        <v>341</v>
      </c>
      <c r="C344" s="35" t="s">
        <v>588</v>
      </c>
      <c r="D344" s="33" t="s">
        <v>580</v>
      </c>
      <c r="E344" s="33" t="s">
        <v>581</v>
      </c>
      <c r="F344" s="43" t="s">
        <v>151</v>
      </c>
      <c r="G344" s="44">
        <v>0.375</v>
      </c>
      <c r="H344" s="43"/>
      <c r="I344" s="41">
        <v>2500</v>
      </c>
      <c r="J344" s="41"/>
      <c r="K344" s="41"/>
      <c r="L344" s="41"/>
      <c r="M344" s="41"/>
      <c r="N344" s="41">
        <v>2500</v>
      </c>
      <c r="O344" s="50">
        <v>1500</v>
      </c>
      <c r="P344" s="50">
        <v>2200</v>
      </c>
    </row>
    <row r="345" spans="2:16" ht="14">
      <c r="B345" s="36">
        <v>342</v>
      </c>
      <c r="C345" s="35" t="s">
        <v>589</v>
      </c>
      <c r="D345" s="33" t="s">
        <v>580</v>
      </c>
      <c r="E345" s="33" t="s">
        <v>581</v>
      </c>
      <c r="F345" s="43" t="s">
        <v>153</v>
      </c>
      <c r="G345" s="44">
        <v>0.375</v>
      </c>
      <c r="H345" s="43"/>
      <c r="I345" s="41">
        <v>2500</v>
      </c>
      <c r="J345" s="41"/>
      <c r="K345" s="41"/>
      <c r="L345" s="41"/>
      <c r="M345" s="41"/>
      <c r="N345" s="41">
        <v>2500</v>
      </c>
      <c r="O345" s="50">
        <v>1500</v>
      </c>
      <c r="P345" s="50">
        <v>2200</v>
      </c>
    </row>
    <row r="346" spans="2:16" ht="14">
      <c r="B346" s="36">
        <v>343</v>
      </c>
      <c r="C346" s="35" t="s">
        <v>590</v>
      </c>
      <c r="D346" s="33" t="s">
        <v>580</v>
      </c>
      <c r="E346" s="33" t="s">
        <v>581</v>
      </c>
      <c r="F346" s="43" t="s">
        <v>155</v>
      </c>
      <c r="G346" s="44">
        <v>0.375</v>
      </c>
      <c r="H346" s="43"/>
      <c r="I346" s="41">
        <v>2500</v>
      </c>
      <c r="J346" s="41"/>
      <c r="K346" s="41"/>
      <c r="L346" s="41"/>
      <c r="M346" s="41"/>
      <c r="N346" s="41">
        <v>2500</v>
      </c>
      <c r="O346" s="50">
        <v>1500</v>
      </c>
      <c r="P346" s="50">
        <v>2200</v>
      </c>
    </row>
    <row r="347" spans="2:16" ht="14">
      <c r="B347" s="36">
        <v>344</v>
      </c>
      <c r="C347" s="35" t="s">
        <v>591</v>
      </c>
      <c r="D347" s="33" t="s">
        <v>580</v>
      </c>
      <c r="E347" s="33" t="s">
        <v>581</v>
      </c>
      <c r="F347" s="43" t="s">
        <v>157</v>
      </c>
      <c r="G347" s="44">
        <v>0.375</v>
      </c>
      <c r="H347" s="43"/>
      <c r="I347" s="41">
        <v>3000</v>
      </c>
      <c r="J347" s="41"/>
      <c r="K347" s="41"/>
      <c r="L347" s="41"/>
      <c r="M347" s="41"/>
      <c r="N347" s="41">
        <v>3000</v>
      </c>
      <c r="O347" s="50">
        <v>1500</v>
      </c>
      <c r="P347" s="50">
        <v>2700</v>
      </c>
    </row>
    <row r="348" spans="2:16" ht="14">
      <c r="B348" s="36">
        <v>345</v>
      </c>
      <c r="C348" s="35" t="s">
        <v>592</v>
      </c>
      <c r="D348" s="33" t="s">
        <v>580</v>
      </c>
      <c r="E348" s="33" t="s">
        <v>581</v>
      </c>
      <c r="F348" s="43" t="s">
        <v>203</v>
      </c>
      <c r="G348" s="44">
        <v>0.375</v>
      </c>
      <c r="H348" s="43"/>
      <c r="I348" s="41">
        <v>3500</v>
      </c>
      <c r="J348" s="41"/>
      <c r="K348" s="41"/>
      <c r="L348" s="41"/>
      <c r="M348" s="41"/>
      <c r="N348" s="41">
        <v>3500</v>
      </c>
      <c r="O348" s="50">
        <v>2000</v>
      </c>
      <c r="P348" s="50">
        <v>3200</v>
      </c>
    </row>
    <row r="349" spans="2:16" ht="14">
      <c r="B349" s="36">
        <v>346</v>
      </c>
      <c r="C349" s="35" t="s">
        <v>593</v>
      </c>
      <c r="D349" s="33" t="s">
        <v>580</v>
      </c>
      <c r="E349" s="33" t="s">
        <v>581</v>
      </c>
      <c r="F349" s="43" t="s">
        <v>205</v>
      </c>
      <c r="G349" s="44">
        <v>0.5</v>
      </c>
      <c r="H349" s="43"/>
      <c r="I349" s="41">
        <v>4000</v>
      </c>
      <c r="J349" s="41"/>
      <c r="K349" s="41"/>
      <c r="L349" s="41"/>
      <c r="M349" s="41"/>
      <c r="N349" s="41">
        <v>4000</v>
      </c>
      <c r="O349" s="50">
        <v>2000</v>
      </c>
      <c r="P349" s="50">
        <v>3700</v>
      </c>
    </row>
    <row r="350" spans="2:16" ht="14">
      <c r="B350" s="36">
        <v>347</v>
      </c>
      <c r="C350" s="35" t="s">
        <v>594</v>
      </c>
      <c r="D350" s="33" t="s">
        <v>580</v>
      </c>
      <c r="E350" s="33" t="s">
        <v>581</v>
      </c>
      <c r="F350" s="43" t="s">
        <v>207</v>
      </c>
      <c r="G350" s="44">
        <v>0.5</v>
      </c>
      <c r="H350" s="43"/>
      <c r="I350" s="41">
        <v>4000</v>
      </c>
      <c r="J350" s="41"/>
      <c r="K350" s="41"/>
      <c r="L350" s="41"/>
      <c r="M350" s="41"/>
      <c r="N350" s="41">
        <v>4000</v>
      </c>
      <c r="O350" s="50">
        <v>2000</v>
      </c>
      <c r="P350" s="50">
        <v>3700</v>
      </c>
    </row>
    <row r="351" spans="2:16" ht="14">
      <c r="B351" s="36">
        <v>348</v>
      </c>
      <c r="C351" s="35" t="s">
        <v>595</v>
      </c>
      <c r="D351" s="33" t="s">
        <v>596</v>
      </c>
      <c r="E351" s="33" t="s">
        <v>597</v>
      </c>
      <c r="F351" s="43" t="s">
        <v>139</v>
      </c>
      <c r="G351" s="44">
        <v>0.41666666666666669</v>
      </c>
      <c r="H351" s="43"/>
      <c r="I351" s="41">
        <v>1500</v>
      </c>
      <c r="J351" s="41"/>
      <c r="K351" s="41"/>
      <c r="L351" s="41"/>
      <c r="M351" s="41"/>
      <c r="N351" s="54" t="s">
        <v>123</v>
      </c>
      <c r="O351" s="50">
        <v>1000</v>
      </c>
      <c r="P351" s="50">
        <v>1200</v>
      </c>
    </row>
    <row r="352" spans="2:16" ht="14">
      <c r="B352" s="36">
        <v>349</v>
      </c>
      <c r="C352" s="35" t="s">
        <v>598</v>
      </c>
      <c r="D352" s="33" t="s">
        <v>596</v>
      </c>
      <c r="E352" s="33" t="s">
        <v>597</v>
      </c>
      <c r="F352" s="43" t="s">
        <v>139</v>
      </c>
      <c r="G352" s="44">
        <v>0.5625</v>
      </c>
      <c r="H352" s="43"/>
      <c r="I352" s="41">
        <v>3500</v>
      </c>
      <c r="J352" s="41"/>
      <c r="K352" s="41"/>
      <c r="L352" s="41"/>
      <c r="M352" s="41"/>
      <c r="N352" s="41">
        <v>3500</v>
      </c>
      <c r="O352" s="50">
        <v>2000</v>
      </c>
      <c r="P352" s="50">
        <v>3200</v>
      </c>
    </row>
    <row r="353" spans="2:16" ht="14">
      <c r="B353" s="36">
        <v>350</v>
      </c>
      <c r="C353" s="35" t="s">
        <v>599</v>
      </c>
      <c r="D353" s="33" t="s">
        <v>596</v>
      </c>
      <c r="E353" s="33" t="s">
        <v>597</v>
      </c>
      <c r="F353" s="43" t="s">
        <v>142</v>
      </c>
      <c r="G353" s="44">
        <v>0.41666666666666669</v>
      </c>
      <c r="H353" s="43"/>
      <c r="I353" s="54" t="s">
        <v>123</v>
      </c>
      <c r="J353" s="41"/>
      <c r="K353" s="41"/>
      <c r="L353" s="41"/>
      <c r="M353" s="41"/>
      <c r="N353" s="41">
        <v>1500</v>
      </c>
      <c r="O353" s="48" t="s">
        <v>123</v>
      </c>
      <c r="P353" s="48" t="s">
        <v>123</v>
      </c>
    </row>
    <row r="354" spans="2:16" ht="14">
      <c r="B354" s="36">
        <v>351</v>
      </c>
      <c r="C354" s="35" t="s">
        <v>600</v>
      </c>
      <c r="D354" s="33" t="s">
        <v>596</v>
      </c>
      <c r="E354" s="33" t="s">
        <v>597</v>
      </c>
      <c r="F354" s="43" t="s">
        <v>142</v>
      </c>
      <c r="G354" s="44">
        <v>0.5625</v>
      </c>
      <c r="H354" s="43"/>
      <c r="I354" s="41">
        <v>3500</v>
      </c>
      <c r="J354" s="41"/>
      <c r="K354" s="41"/>
      <c r="L354" s="41"/>
      <c r="M354" s="41"/>
      <c r="N354" s="41">
        <v>3500</v>
      </c>
      <c r="O354" s="50">
        <v>2000</v>
      </c>
      <c r="P354" s="50">
        <v>3200</v>
      </c>
    </row>
    <row r="355" spans="2:16" ht="14">
      <c r="B355" s="36">
        <v>352</v>
      </c>
      <c r="C355" s="35" t="s">
        <v>601</v>
      </c>
      <c r="D355" s="33" t="s">
        <v>596</v>
      </c>
      <c r="E355" s="33" t="s">
        <v>597</v>
      </c>
      <c r="F355" s="43" t="s">
        <v>145</v>
      </c>
      <c r="G355" s="44">
        <v>0.41666666666666669</v>
      </c>
      <c r="H355" s="43"/>
      <c r="I355" s="54" t="s">
        <v>123</v>
      </c>
      <c r="J355" s="41"/>
      <c r="K355" s="41"/>
      <c r="L355" s="41"/>
      <c r="M355" s="41"/>
      <c r="N355" s="41">
        <v>1500</v>
      </c>
      <c r="O355" s="48" t="s">
        <v>123</v>
      </c>
      <c r="P355" s="48" t="s">
        <v>123</v>
      </c>
    </row>
    <row r="356" spans="2:16" ht="14">
      <c r="B356" s="36">
        <v>353</v>
      </c>
      <c r="C356" s="35" t="s">
        <v>602</v>
      </c>
      <c r="D356" s="33" t="s">
        <v>596</v>
      </c>
      <c r="E356" s="33" t="s">
        <v>597</v>
      </c>
      <c r="F356" s="43" t="s">
        <v>145</v>
      </c>
      <c r="G356" s="44">
        <v>0.5625</v>
      </c>
      <c r="H356" s="43"/>
      <c r="I356" s="41">
        <v>3500</v>
      </c>
      <c r="J356" s="41"/>
      <c r="K356" s="41"/>
      <c r="L356" s="41"/>
      <c r="M356" s="41"/>
      <c r="N356" s="41">
        <v>3500</v>
      </c>
      <c r="O356" s="50">
        <v>2000</v>
      </c>
      <c r="P356" s="50">
        <v>3200</v>
      </c>
    </row>
    <row r="357" spans="2:16" ht="14">
      <c r="B357" s="36">
        <v>354</v>
      </c>
      <c r="C357" s="35" t="s">
        <v>603</v>
      </c>
      <c r="D357" s="33" t="s">
        <v>596</v>
      </c>
      <c r="E357" s="33" t="s">
        <v>597</v>
      </c>
      <c r="F357" s="43" t="s">
        <v>149</v>
      </c>
      <c r="G357" s="44">
        <v>0.41666666666666669</v>
      </c>
      <c r="H357" s="43"/>
      <c r="I357" s="41">
        <v>1500</v>
      </c>
      <c r="J357" s="41"/>
      <c r="K357" s="41"/>
      <c r="L357" s="41"/>
      <c r="M357" s="41"/>
      <c r="N357" s="41">
        <v>1500</v>
      </c>
      <c r="O357" s="50">
        <v>1000</v>
      </c>
      <c r="P357" s="50">
        <v>1200</v>
      </c>
    </row>
    <row r="358" spans="2:16" ht="14">
      <c r="B358" s="36">
        <v>355</v>
      </c>
      <c r="C358" s="35" t="s">
        <v>604</v>
      </c>
      <c r="D358" s="33" t="s">
        <v>596</v>
      </c>
      <c r="E358" s="33" t="s">
        <v>597</v>
      </c>
      <c r="F358" s="43" t="s">
        <v>149</v>
      </c>
      <c r="G358" s="44">
        <v>0.5625</v>
      </c>
      <c r="H358" s="43"/>
      <c r="I358" s="41">
        <v>3500</v>
      </c>
      <c r="J358" s="41"/>
      <c r="K358" s="41"/>
      <c r="L358" s="41"/>
      <c r="M358" s="41"/>
      <c r="N358" s="41">
        <v>3500</v>
      </c>
      <c r="O358" s="50">
        <v>2000</v>
      </c>
      <c r="P358" s="50">
        <v>3200</v>
      </c>
    </row>
    <row r="359" spans="2:16" ht="14">
      <c r="B359" s="36">
        <v>356</v>
      </c>
      <c r="C359" s="35" t="s">
        <v>605</v>
      </c>
      <c r="D359" s="33" t="s">
        <v>596</v>
      </c>
      <c r="E359" s="33" t="s">
        <v>597</v>
      </c>
      <c r="F359" s="43" t="s">
        <v>151</v>
      </c>
      <c r="G359" s="44">
        <v>0.41666666666666669</v>
      </c>
      <c r="H359" s="43"/>
      <c r="I359" s="41">
        <v>1500</v>
      </c>
      <c r="J359" s="41"/>
      <c r="K359" s="41"/>
      <c r="L359" s="41"/>
      <c r="M359" s="41"/>
      <c r="N359" s="41">
        <v>1500</v>
      </c>
      <c r="O359" s="50">
        <v>1000</v>
      </c>
      <c r="P359" s="50">
        <v>1200</v>
      </c>
    </row>
    <row r="360" spans="2:16" ht="14">
      <c r="B360" s="36">
        <v>357</v>
      </c>
      <c r="C360" s="35" t="s">
        <v>606</v>
      </c>
      <c r="D360" s="33" t="s">
        <v>596</v>
      </c>
      <c r="E360" s="33" t="s">
        <v>597</v>
      </c>
      <c r="F360" s="43" t="s">
        <v>151</v>
      </c>
      <c r="G360" s="44">
        <v>0.5625</v>
      </c>
      <c r="H360" s="43"/>
      <c r="I360" s="41">
        <v>3500</v>
      </c>
      <c r="J360" s="41"/>
      <c r="K360" s="41"/>
      <c r="L360" s="41"/>
      <c r="M360" s="41"/>
      <c r="N360" s="41">
        <v>3500</v>
      </c>
      <c r="O360" s="50">
        <v>2000</v>
      </c>
      <c r="P360" s="50">
        <v>3200</v>
      </c>
    </row>
    <row r="361" spans="2:16" ht="14">
      <c r="B361" s="36">
        <v>358</v>
      </c>
      <c r="C361" s="35" t="s">
        <v>607</v>
      </c>
      <c r="D361" s="33" t="s">
        <v>596</v>
      </c>
      <c r="E361" s="33" t="s">
        <v>597</v>
      </c>
      <c r="F361" s="43" t="s">
        <v>153</v>
      </c>
      <c r="G361" s="44">
        <v>0.41666666666666669</v>
      </c>
      <c r="H361" s="43"/>
      <c r="I361" s="41">
        <v>1500</v>
      </c>
      <c r="J361" s="41"/>
      <c r="K361" s="41"/>
      <c r="L361" s="41"/>
      <c r="M361" s="41"/>
      <c r="N361" s="41">
        <v>1500</v>
      </c>
      <c r="O361" s="50">
        <v>1000</v>
      </c>
      <c r="P361" s="50">
        <v>1200</v>
      </c>
    </row>
    <row r="362" spans="2:16" ht="14">
      <c r="B362" s="36">
        <v>359</v>
      </c>
      <c r="C362" s="35" t="s">
        <v>608</v>
      </c>
      <c r="D362" s="33" t="s">
        <v>596</v>
      </c>
      <c r="E362" s="33" t="s">
        <v>597</v>
      </c>
      <c r="F362" s="43" t="s">
        <v>153</v>
      </c>
      <c r="G362" s="44">
        <v>0.5625</v>
      </c>
      <c r="H362" s="43"/>
      <c r="I362" s="41">
        <v>3500</v>
      </c>
      <c r="J362" s="41"/>
      <c r="K362" s="41"/>
      <c r="L362" s="41"/>
      <c r="M362" s="41"/>
      <c r="N362" s="54" t="s">
        <v>123</v>
      </c>
      <c r="O362" s="50">
        <v>2000</v>
      </c>
      <c r="P362" s="50">
        <v>3200</v>
      </c>
    </row>
    <row r="363" spans="2:16" ht="14">
      <c r="B363" s="36">
        <v>360</v>
      </c>
      <c r="C363" s="35" t="s">
        <v>609</v>
      </c>
      <c r="D363" s="33" t="s">
        <v>596</v>
      </c>
      <c r="E363" s="33" t="s">
        <v>597</v>
      </c>
      <c r="F363" s="43" t="s">
        <v>155</v>
      </c>
      <c r="G363" s="44">
        <v>0.39583333333333331</v>
      </c>
      <c r="H363" s="43"/>
      <c r="I363" s="41">
        <v>3500</v>
      </c>
      <c r="J363" s="41"/>
      <c r="K363" s="41"/>
      <c r="L363" s="41"/>
      <c r="M363" s="41"/>
      <c r="N363" s="41">
        <v>3500</v>
      </c>
      <c r="O363" s="50">
        <v>2000</v>
      </c>
      <c r="P363" s="50">
        <v>3200</v>
      </c>
    </row>
    <row r="364" spans="2:16" ht="14">
      <c r="B364" s="36">
        <v>361</v>
      </c>
      <c r="C364" s="35" t="s">
        <v>610</v>
      </c>
      <c r="D364" s="33" t="s">
        <v>596</v>
      </c>
      <c r="E364" s="33" t="s">
        <v>597</v>
      </c>
      <c r="F364" s="43" t="s">
        <v>155</v>
      </c>
      <c r="G364" s="44">
        <v>0.68055555555555558</v>
      </c>
      <c r="H364" s="43"/>
      <c r="I364" s="41">
        <v>3500</v>
      </c>
      <c r="J364" s="41"/>
      <c r="K364" s="41"/>
      <c r="L364" s="41"/>
      <c r="M364" s="41"/>
      <c r="N364" s="41">
        <v>3500</v>
      </c>
      <c r="O364" s="50">
        <v>2000</v>
      </c>
      <c r="P364" s="50">
        <v>3200</v>
      </c>
    </row>
    <row r="365" spans="2:16" ht="14">
      <c r="B365" s="36">
        <v>362</v>
      </c>
      <c r="C365" s="35" t="s">
        <v>611</v>
      </c>
      <c r="D365" s="33" t="s">
        <v>612</v>
      </c>
      <c r="E365" s="33" t="s">
        <v>613</v>
      </c>
      <c r="F365" s="43" t="s">
        <v>157</v>
      </c>
      <c r="G365" s="44">
        <v>0.4375</v>
      </c>
      <c r="H365" s="43"/>
      <c r="I365" s="41">
        <v>4000</v>
      </c>
      <c r="J365" s="54" t="s">
        <v>123</v>
      </c>
      <c r="K365" s="41"/>
      <c r="L365" s="41"/>
      <c r="M365" s="41"/>
      <c r="N365" s="41">
        <v>3000</v>
      </c>
      <c r="O365" s="48" t="s">
        <v>123</v>
      </c>
      <c r="P365" s="48" t="s">
        <v>123</v>
      </c>
    </row>
    <row r="366" spans="2:16" ht="14">
      <c r="B366" s="36">
        <v>363</v>
      </c>
      <c r="C366" s="35" t="s">
        <v>614</v>
      </c>
      <c r="D366" s="33" t="s">
        <v>612</v>
      </c>
      <c r="E366" s="33" t="s">
        <v>613</v>
      </c>
      <c r="F366" s="43" t="s">
        <v>157</v>
      </c>
      <c r="G366" s="44">
        <v>0.75</v>
      </c>
      <c r="H366" s="43"/>
      <c r="I366" s="41">
        <v>6000</v>
      </c>
      <c r="J366" s="41">
        <v>4000</v>
      </c>
      <c r="K366" s="41"/>
      <c r="L366" s="41"/>
      <c r="M366" s="41"/>
      <c r="N366" s="41">
        <v>4000</v>
      </c>
      <c r="O366" s="50">
        <v>2000</v>
      </c>
      <c r="P366" s="50">
        <v>3700</v>
      </c>
    </row>
    <row r="367" spans="2:16" ht="14">
      <c r="B367" s="36">
        <v>364</v>
      </c>
      <c r="C367" s="35" t="s">
        <v>615</v>
      </c>
      <c r="D367" s="33" t="s">
        <v>612</v>
      </c>
      <c r="E367" s="33" t="s">
        <v>613</v>
      </c>
      <c r="F367" s="43" t="s">
        <v>203</v>
      </c>
      <c r="G367" s="44">
        <v>0.4375</v>
      </c>
      <c r="H367" s="43"/>
      <c r="I367" s="41">
        <v>4000</v>
      </c>
      <c r="J367" s="41">
        <v>3000</v>
      </c>
      <c r="K367" s="41"/>
      <c r="L367" s="41"/>
      <c r="M367" s="41"/>
      <c r="N367" s="41">
        <v>3000</v>
      </c>
      <c r="O367" s="50">
        <v>1500</v>
      </c>
      <c r="P367" s="50">
        <v>2700</v>
      </c>
    </row>
    <row r="368" spans="2:16" ht="14">
      <c r="B368" s="36">
        <v>365</v>
      </c>
      <c r="C368" s="35" t="s">
        <v>616</v>
      </c>
      <c r="D368" s="33" t="s">
        <v>612</v>
      </c>
      <c r="E368" s="33" t="s">
        <v>613</v>
      </c>
      <c r="F368" s="43" t="s">
        <v>203</v>
      </c>
      <c r="G368" s="44">
        <v>0.75</v>
      </c>
      <c r="H368" s="43"/>
      <c r="I368" s="41">
        <v>6000</v>
      </c>
      <c r="J368" s="41">
        <v>4000</v>
      </c>
      <c r="K368" s="41"/>
      <c r="L368" s="41"/>
      <c r="M368" s="41"/>
      <c r="N368" s="41">
        <v>4000</v>
      </c>
      <c r="O368" s="50">
        <v>2000</v>
      </c>
      <c r="P368" s="50">
        <v>3700</v>
      </c>
    </row>
    <row r="369" spans="2:16" ht="14">
      <c r="B369" s="36">
        <v>366</v>
      </c>
      <c r="C369" s="35" t="s">
        <v>617</v>
      </c>
      <c r="D369" s="33" t="s">
        <v>612</v>
      </c>
      <c r="E369" s="33" t="s">
        <v>613</v>
      </c>
      <c r="F369" s="43" t="s">
        <v>205</v>
      </c>
      <c r="G369" s="44">
        <v>0.4375</v>
      </c>
      <c r="H369" s="43"/>
      <c r="I369" s="54" t="s">
        <v>123</v>
      </c>
      <c r="J369" s="54" t="s">
        <v>123</v>
      </c>
      <c r="K369" s="41"/>
      <c r="L369" s="41"/>
      <c r="M369" s="41"/>
      <c r="N369" s="41">
        <v>3000</v>
      </c>
      <c r="O369" s="48" t="s">
        <v>123</v>
      </c>
      <c r="P369" s="48" t="s">
        <v>123</v>
      </c>
    </row>
    <row r="370" spans="2:16" ht="14">
      <c r="B370" s="36">
        <v>367</v>
      </c>
      <c r="C370" s="35" t="s">
        <v>618</v>
      </c>
      <c r="D370" s="33" t="s">
        <v>612</v>
      </c>
      <c r="E370" s="33" t="s">
        <v>613</v>
      </c>
      <c r="F370" s="43" t="s">
        <v>205</v>
      </c>
      <c r="G370" s="44">
        <v>0.75</v>
      </c>
      <c r="H370" s="43"/>
      <c r="I370" s="54" t="s">
        <v>123</v>
      </c>
      <c r="J370" s="41">
        <v>4000</v>
      </c>
      <c r="K370" s="41"/>
      <c r="L370" s="41"/>
      <c r="M370" s="41"/>
      <c r="N370" s="41">
        <v>4000</v>
      </c>
      <c r="O370" s="50">
        <v>2000</v>
      </c>
      <c r="P370" s="50">
        <v>3700</v>
      </c>
    </row>
    <row r="371" spans="2:16" ht="14">
      <c r="B371" s="36">
        <v>368</v>
      </c>
      <c r="C371" s="35" t="s">
        <v>619</v>
      </c>
      <c r="D371" s="33" t="s">
        <v>612</v>
      </c>
      <c r="E371" s="33" t="s">
        <v>613</v>
      </c>
      <c r="F371" s="43" t="s">
        <v>207</v>
      </c>
      <c r="G371" s="44">
        <v>0.4375</v>
      </c>
      <c r="H371" s="43"/>
      <c r="I371" s="54" t="s">
        <v>123</v>
      </c>
      <c r="J371" s="41">
        <v>3000</v>
      </c>
      <c r="K371" s="41"/>
      <c r="L371" s="41"/>
      <c r="M371" s="41"/>
      <c r="N371" s="41">
        <v>3000</v>
      </c>
      <c r="O371" s="50">
        <v>1500</v>
      </c>
      <c r="P371" s="50">
        <v>2700</v>
      </c>
    </row>
    <row r="372" spans="2:16" ht="14">
      <c r="B372" s="36">
        <v>369</v>
      </c>
      <c r="C372" s="35" t="s">
        <v>620</v>
      </c>
      <c r="D372" s="33" t="s">
        <v>612</v>
      </c>
      <c r="E372" s="33" t="s">
        <v>613</v>
      </c>
      <c r="F372" s="43" t="s">
        <v>207</v>
      </c>
      <c r="G372" s="44">
        <v>0.75</v>
      </c>
      <c r="H372" s="43"/>
      <c r="I372" s="54" t="s">
        <v>123</v>
      </c>
      <c r="J372" s="41">
        <v>4000</v>
      </c>
      <c r="K372" s="41"/>
      <c r="L372" s="41"/>
      <c r="M372" s="41"/>
      <c r="N372" s="41">
        <v>4000</v>
      </c>
      <c r="O372" s="50">
        <v>2000</v>
      </c>
      <c r="P372" s="50">
        <v>3700</v>
      </c>
    </row>
    <row r="373" spans="2:16" ht="14">
      <c r="B373" s="36">
        <v>370</v>
      </c>
      <c r="C373" s="35" t="s">
        <v>621</v>
      </c>
      <c r="D373" s="33" t="s">
        <v>622</v>
      </c>
      <c r="E373" s="33" t="s">
        <v>322</v>
      </c>
      <c r="F373" s="43" t="s">
        <v>205</v>
      </c>
      <c r="G373" s="44">
        <v>0.58333333333333337</v>
      </c>
      <c r="H373" s="43"/>
      <c r="I373" s="41">
        <v>5000</v>
      </c>
      <c r="J373" s="41">
        <v>3500</v>
      </c>
      <c r="K373" s="41"/>
      <c r="L373" s="41"/>
      <c r="M373" s="41"/>
      <c r="N373" s="54" t="s">
        <v>123</v>
      </c>
      <c r="O373" s="50">
        <v>2000</v>
      </c>
      <c r="P373" s="50">
        <v>3200</v>
      </c>
    </row>
    <row r="374" spans="2:16" ht="14">
      <c r="B374" s="36">
        <v>371</v>
      </c>
      <c r="C374" s="35" t="s">
        <v>623</v>
      </c>
      <c r="D374" s="33" t="s">
        <v>622</v>
      </c>
      <c r="E374" s="33" t="s">
        <v>322</v>
      </c>
      <c r="F374" s="43" t="s">
        <v>207</v>
      </c>
      <c r="G374" s="44">
        <v>0.58333333333333337</v>
      </c>
      <c r="H374" s="43"/>
      <c r="I374" s="54" t="s">
        <v>123</v>
      </c>
      <c r="J374" s="41">
        <v>4500</v>
      </c>
      <c r="K374" s="41"/>
      <c r="L374" s="41"/>
      <c r="M374" s="41"/>
      <c r="N374" s="54" t="s">
        <v>123</v>
      </c>
      <c r="O374" s="50">
        <v>2500</v>
      </c>
      <c r="P374" s="50">
        <v>4200</v>
      </c>
    </row>
    <row r="375" spans="2:16" ht="14">
      <c r="B375" s="36">
        <v>372</v>
      </c>
      <c r="C375" s="35" t="s">
        <v>624</v>
      </c>
      <c r="D375" s="33" t="s">
        <v>625</v>
      </c>
      <c r="E375" s="33" t="s">
        <v>322</v>
      </c>
      <c r="F375" s="43" t="s">
        <v>142</v>
      </c>
      <c r="G375" s="44">
        <v>0.375</v>
      </c>
      <c r="H375" s="43"/>
      <c r="I375" s="41">
        <v>4000</v>
      </c>
      <c r="J375" s="41"/>
      <c r="K375" s="41"/>
      <c r="L375" s="41"/>
      <c r="M375" s="41"/>
      <c r="N375" s="41">
        <v>4000</v>
      </c>
      <c r="O375" s="50">
        <v>2000</v>
      </c>
      <c r="P375" s="50">
        <v>3700</v>
      </c>
    </row>
    <row r="376" spans="2:16" ht="14">
      <c r="B376" s="36">
        <v>373</v>
      </c>
      <c r="C376" s="35" t="s">
        <v>626</v>
      </c>
      <c r="D376" s="33" t="s">
        <v>625</v>
      </c>
      <c r="E376" s="33" t="s">
        <v>322</v>
      </c>
      <c r="F376" s="43" t="s">
        <v>145</v>
      </c>
      <c r="G376" s="44">
        <v>0.375</v>
      </c>
      <c r="H376" s="43"/>
      <c r="I376" s="41">
        <v>8000</v>
      </c>
      <c r="J376" s="41"/>
      <c r="K376" s="41"/>
      <c r="L376" s="41"/>
      <c r="M376" s="41"/>
      <c r="N376" s="41">
        <v>8000</v>
      </c>
      <c r="O376" s="50">
        <v>4000</v>
      </c>
      <c r="P376" s="50">
        <v>7700</v>
      </c>
    </row>
    <row r="377" spans="2:16" ht="14">
      <c r="B377" s="36">
        <v>374</v>
      </c>
      <c r="C377" s="35" t="s">
        <v>627</v>
      </c>
      <c r="D377" s="33" t="s">
        <v>625</v>
      </c>
      <c r="E377" s="33" t="s">
        <v>322</v>
      </c>
      <c r="F377" s="43" t="s">
        <v>149</v>
      </c>
      <c r="G377" s="44">
        <v>0.375</v>
      </c>
      <c r="H377" s="43"/>
      <c r="I377" s="41">
        <v>4000</v>
      </c>
      <c r="J377" s="41"/>
      <c r="K377" s="41"/>
      <c r="L377" s="41"/>
      <c r="M377" s="41"/>
      <c r="N377" s="54" t="s">
        <v>123</v>
      </c>
      <c r="O377" s="50">
        <v>2000</v>
      </c>
      <c r="P377" s="50">
        <v>3700</v>
      </c>
    </row>
    <row r="378" spans="2:16" ht="14">
      <c r="B378" s="36">
        <v>375</v>
      </c>
      <c r="C378" s="35" t="s">
        <v>628</v>
      </c>
      <c r="D378" s="33" t="s">
        <v>625</v>
      </c>
      <c r="E378" s="33" t="s">
        <v>322</v>
      </c>
      <c r="F378" s="43" t="s">
        <v>151</v>
      </c>
      <c r="G378" s="44">
        <v>0.41666666666666669</v>
      </c>
      <c r="H378" s="43"/>
      <c r="I378" s="41">
        <v>8000</v>
      </c>
      <c r="J378" s="41"/>
      <c r="K378" s="41"/>
      <c r="L378" s="41"/>
      <c r="M378" s="41"/>
      <c r="N378" s="54" t="s">
        <v>123</v>
      </c>
      <c r="O378" s="50">
        <v>4000</v>
      </c>
      <c r="P378" s="50">
        <v>7700</v>
      </c>
    </row>
    <row r="379" spans="2:16" ht="14">
      <c r="B379" s="36">
        <v>376</v>
      </c>
      <c r="C379" s="35" t="s">
        <v>629</v>
      </c>
      <c r="D379" s="33" t="s">
        <v>630</v>
      </c>
      <c r="E379" s="33" t="s">
        <v>631</v>
      </c>
      <c r="F379" s="43" t="s">
        <v>155</v>
      </c>
      <c r="G379" s="44">
        <v>0.41666666666666669</v>
      </c>
      <c r="H379" s="43"/>
      <c r="I379" s="41">
        <v>3500</v>
      </c>
      <c r="J379" s="41"/>
      <c r="K379" s="41"/>
      <c r="L379" s="41"/>
      <c r="M379" s="41"/>
      <c r="N379" s="41">
        <v>3500</v>
      </c>
      <c r="O379" s="50">
        <v>2000</v>
      </c>
      <c r="P379" s="50">
        <v>3200</v>
      </c>
    </row>
    <row r="380" spans="2:16" ht="14">
      <c r="B380" s="36">
        <v>377</v>
      </c>
      <c r="C380" s="35" t="s">
        <v>632</v>
      </c>
      <c r="D380" s="33" t="s">
        <v>630</v>
      </c>
      <c r="E380" s="33" t="s">
        <v>631</v>
      </c>
      <c r="F380" s="43" t="s">
        <v>157</v>
      </c>
      <c r="G380" s="44">
        <v>0.41666666666666669</v>
      </c>
      <c r="H380" s="43"/>
      <c r="I380" s="41">
        <v>3500</v>
      </c>
      <c r="J380" s="41"/>
      <c r="K380" s="41"/>
      <c r="L380" s="41"/>
      <c r="M380" s="41"/>
      <c r="N380" s="41">
        <v>3500</v>
      </c>
      <c r="O380" s="50">
        <v>2000</v>
      </c>
      <c r="P380" s="50">
        <v>3200</v>
      </c>
    </row>
    <row r="381" spans="2:16" ht="14">
      <c r="B381" s="36">
        <v>378</v>
      </c>
      <c r="C381" s="35" t="s">
        <v>633</v>
      </c>
      <c r="D381" s="33" t="s">
        <v>630</v>
      </c>
      <c r="E381" s="33" t="s">
        <v>631</v>
      </c>
      <c r="F381" s="43" t="s">
        <v>157</v>
      </c>
      <c r="G381" s="44">
        <v>0.75</v>
      </c>
      <c r="H381" s="43"/>
      <c r="I381" s="41">
        <v>7000</v>
      </c>
      <c r="J381" s="41"/>
      <c r="K381" s="41"/>
      <c r="L381" s="41"/>
      <c r="M381" s="41"/>
      <c r="N381" s="41">
        <v>7000</v>
      </c>
      <c r="O381" s="50">
        <v>3500</v>
      </c>
      <c r="P381" s="50">
        <v>6700</v>
      </c>
    </row>
    <row r="382" spans="2:16" ht="14">
      <c r="B382" s="36">
        <v>379</v>
      </c>
      <c r="C382" s="35" t="s">
        <v>634</v>
      </c>
      <c r="D382" s="33" t="s">
        <v>630</v>
      </c>
      <c r="E382" s="33" t="s">
        <v>631</v>
      </c>
      <c r="F382" s="43" t="s">
        <v>203</v>
      </c>
      <c r="G382" s="44">
        <v>0.75</v>
      </c>
      <c r="H382" s="43"/>
      <c r="I382" s="41">
        <v>7000</v>
      </c>
      <c r="J382" s="41"/>
      <c r="K382" s="41"/>
      <c r="L382" s="41"/>
      <c r="M382" s="41"/>
      <c r="N382" s="41">
        <v>7000</v>
      </c>
      <c r="O382" s="50">
        <v>3500</v>
      </c>
      <c r="P382" s="50">
        <v>6700</v>
      </c>
    </row>
    <row r="383" spans="2:16" ht="14">
      <c r="B383" s="36">
        <v>380</v>
      </c>
      <c r="C383" s="35" t="s">
        <v>635</v>
      </c>
      <c r="D383" s="33" t="s">
        <v>630</v>
      </c>
      <c r="E383" s="33" t="s">
        <v>631</v>
      </c>
      <c r="F383" s="43" t="s">
        <v>205</v>
      </c>
      <c r="G383" s="44">
        <v>0.70833333333333337</v>
      </c>
      <c r="H383" s="43"/>
      <c r="I383" s="41">
        <v>3500</v>
      </c>
      <c r="J383" s="41"/>
      <c r="K383" s="41"/>
      <c r="L383" s="41"/>
      <c r="M383" s="41"/>
      <c r="N383" s="41">
        <v>3500</v>
      </c>
      <c r="O383" s="50">
        <v>2000</v>
      </c>
      <c r="P383" s="50">
        <v>3200</v>
      </c>
    </row>
    <row r="384" spans="2:16" ht="14">
      <c r="B384" s="36">
        <v>381</v>
      </c>
      <c r="C384" s="35" t="s">
        <v>636</v>
      </c>
      <c r="D384" s="33" t="s">
        <v>630</v>
      </c>
      <c r="E384" s="33" t="s">
        <v>631</v>
      </c>
      <c r="F384" s="43" t="s">
        <v>207</v>
      </c>
      <c r="G384" s="44">
        <v>0.75</v>
      </c>
      <c r="H384" s="43"/>
      <c r="I384" s="41">
        <v>7000</v>
      </c>
      <c r="J384" s="41"/>
      <c r="K384" s="41"/>
      <c r="L384" s="41"/>
      <c r="M384" s="41"/>
      <c r="N384" s="41">
        <v>7000</v>
      </c>
      <c r="O384" s="50">
        <v>3500</v>
      </c>
      <c r="P384" s="50">
        <v>6700</v>
      </c>
    </row>
    <row r="385" spans="2:16" ht="14">
      <c r="B385" s="36">
        <v>382</v>
      </c>
      <c r="C385" s="35" t="s">
        <v>637</v>
      </c>
      <c r="D385" s="33" t="s">
        <v>638</v>
      </c>
      <c r="E385" s="33" t="s">
        <v>639</v>
      </c>
      <c r="F385" s="43" t="s">
        <v>145</v>
      </c>
      <c r="G385" s="44">
        <v>0.29166666666666669</v>
      </c>
      <c r="H385" s="43"/>
      <c r="I385" s="41">
        <v>5000</v>
      </c>
      <c r="J385" s="41"/>
      <c r="K385" s="41"/>
      <c r="L385" s="41"/>
      <c r="M385" s="41"/>
      <c r="N385" s="54" t="s">
        <v>123</v>
      </c>
      <c r="O385" s="50">
        <v>2500</v>
      </c>
      <c r="P385" s="50">
        <v>4700</v>
      </c>
    </row>
    <row r="386" spans="2:16" ht="14">
      <c r="B386" s="36">
        <v>383</v>
      </c>
      <c r="C386" s="35" t="s">
        <v>637</v>
      </c>
      <c r="D386" s="33" t="s">
        <v>638</v>
      </c>
      <c r="E386" s="33" t="s">
        <v>639</v>
      </c>
      <c r="F386" s="55" t="s">
        <v>149</v>
      </c>
      <c r="G386" s="56" t="s">
        <v>197</v>
      </c>
      <c r="H386" s="55"/>
      <c r="I386" s="54"/>
      <c r="J386" s="54"/>
      <c r="K386" s="54"/>
      <c r="L386" s="54"/>
      <c r="M386" s="54"/>
      <c r="N386" s="54"/>
      <c r="O386" s="48"/>
      <c r="P386" s="48"/>
    </row>
    <row r="387" spans="2:16" ht="14">
      <c r="B387" s="36">
        <v>384</v>
      </c>
      <c r="C387" s="35" t="s">
        <v>637</v>
      </c>
      <c r="D387" s="33" t="s">
        <v>638</v>
      </c>
      <c r="E387" s="33" t="s">
        <v>639</v>
      </c>
      <c r="F387" s="55" t="s">
        <v>151</v>
      </c>
      <c r="G387" s="56" t="s">
        <v>197</v>
      </c>
      <c r="H387" s="55"/>
      <c r="I387" s="54"/>
      <c r="J387" s="54"/>
      <c r="K387" s="54"/>
      <c r="L387" s="54"/>
      <c r="M387" s="54"/>
      <c r="N387" s="54"/>
      <c r="O387" s="48"/>
      <c r="P387" s="48"/>
    </row>
    <row r="388" spans="2:16" ht="14">
      <c r="B388" s="36">
        <v>385</v>
      </c>
      <c r="C388" s="35" t="s">
        <v>637</v>
      </c>
      <c r="D388" s="33" t="s">
        <v>638</v>
      </c>
      <c r="E388" s="33" t="s">
        <v>639</v>
      </c>
      <c r="F388" s="55" t="s">
        <v>153</v>
      </c>
      <c r="G388" s="56" t="s">
        <v>197</v>
      </c>
      <c r="H388" s="55"/>
      <c r="I388" s="54"/>
      <c r="J388" s="54"/>
      <c r="K388" s="54"/>
      <c r="L388" s="54"/>
      <c r="M388" s="54"/>
      <c r="N388" s="54"/>
      <c r="O388" s="48"/>
      <c r="P388" s="48"/>
    </row>
    <row r="389" spans="2:16" ht="14">
      <c r="B389" s="36">
        <v>386</v>
      </c>
      <c r="C389" s="35" t="s">
        <v>640</v>
      </c>
      <c r="D389" s="33" t="s">
        <v>641</v>
      </c>
      <c r="E389" s="33" t="s">
        <v>642</v>
      </c>
      <c r="F389" s="43" t="s">
        <v>151</v>
      </c>
      <c r="G389" s="44">
        <v>0.39583333333333331</v>
      </c>
      <c r="H389" s="43"/>
      <c r="I389" s="41">
        <v>2500</v>
      </c>
      <c r="J389" s="41"/>
      <c r="K389" s="41"/>
      <c r="L389" s="41"/>
      <c r="M389" s="41"/>
      <c r="N389" s="54" t="s">
        <v>123</v>
      </c>
      <c r="O389" s="50">
        <v>1500</v>
      </c>
      <c r="P389" s="50">
        <v>2200</v>
      </c>
    </row>
    <row r="390" spans="2:16" ht="14">
      <c r="B390" s="36">
        <v>387</v>
      </c>
      <c r="C390" s="35" t="s">
        <v>643</v>
      </c>
      <c r="D390" s="33" t="s">
        <v>641</v>
      </c>
      <c r="E390" s="33" t="s">
        <v>642</v>
      </c>
      <c r="F390" s="43" t="s">
        <v>153</v>
      </c>
      <c r="G390" s="44">
        <v>0.39583333333333331</v>
      </c>
      <c r="H390" s="43"/>
      <c r="I390" s="41">
        <v>2500</v>
      </c>
      <c r="J390" s="41"/>
      <c r="K390" s="41"/>
      <c r="L390" s="41"/>
      <c r="M390" s="41"/>
      <c r="N390" s="54" t="s">
        <v>123</v>
      </c>
      <c r="O390" s="50">
        <v>1500</v>
      </c>
      <c r="P390" s="50">
        <v>2200</v>
      </c>
    </row>
    <row r="391" spans="2:16" ht="14">
      <c r="B391" s="36">
        <v>388</v>
      </c>
      <c r="C391" s="35" t="s">
        <v>644</v>
      </c>
      <c r="D391" s="33" t="s">
        <v>641</v>
      </c>
      <c r="E391" s="33" t="s">
        <v>642</v>
      </c>
      <c r="F391" s="43" t="s">
        <v>155</v>
      </c>
      <c r="G391" s="44">
        <v>0.39583333333333331</v>
      </c>
      <c r="H391" s="43"/>
      <c r="I391" s="41">
        <v>2500</v>
      </c>
      <c r="J391" s="41"/>
      <c r="K391" s="41"/>
      <c r="L391" s="41"/>
      <c r="M391" s="41"/>
      <c r="N391" s="54" t="s">
        <v>123</v>
      </c>
      <c r="O391" s="50">
        <v>1500</v>
      </c>
      <c r="P391" s="50">
        <v>2200</v>
      </c>
    </row>
    <row r="392" spans="2:16" ht="14">
      <c r="B392" s="36">
        <v>389</v>
      </c>
      <c r="C392" s="35" t="s">
        <v>645</v>
      </c>
      <c r="D392" s="33" t="s">
        <v>646</v>
      </c>
      <c r="E392" s="33" t="s">
        <v>642</v>
      </c>
      <c r="F392" s="43" t="s">
        <v>130</v>
      </c>
      <c r="G392" s="44">
        <v>0.375</v>
      </c>
      <c r="H392" s="43"/>
      <c r="I392" s="41">
        <v>4000</v>
      </c>
      <c r="J392" s="41"/>
      <c r="K392" s="41"/>
      <c r="L392" s="41"/>
      <c r="M392" s="41"/>
      <c r="N392" s="54" t="s">
        <v>123</v>
      </c>
      <c r="O392" s="50">
        <v>2000</v>
      </c>
      <c r="P392" s="50">
        <v>3700</v>
      </c>
    </row>
    <row r="393" spans="2:16" ht="14">
      <c r="B393" s="36">
        <v>390</v>
      </c>
      <c r="C393" s="35" t="s">
        <v>647</v>
      </c>
      <c r="D393" s="33" t="s">
        <v>646</v>
      </c>
      <c r="E393" s="33" t="s">
        <v>642</v>
      </c>
      <c r="F393" s="43" t="s">
        <v>130</v>
      </c>
      <c r="G393" s="44">
        <v>0.8125</v>
      </c>
      <c r="H393" s="43"/>
      <c r="I393" s="41">
        <v>2500</v>
      </c>
      <c r="J393" s="41"/>
      <c r="K393" s="41"/>
      <c r="L393" s="41"/>
      <c r="M393" s="41"/>
      <c r="N393" s="54" t="s">
        <v>123</v>
      </c>
      <c r="O393" s="50">
        <v>1500</v>
      </c>
      <c r="P393" s="50">
        <v>2200</v>
      </c>
    </row>
    <row r="394" spans="2:16" ht="14">
      <c r="B394" s="36">
        <v>391</v>
      </c>
      <c r="C394" s="35" t="s">
        <v>648</v>
      </c>
      <c r="D394" s="33" t="s">
        <v>646</v>
      </c>
      <c r="E394" s="33" t="s">
        <v>642</v>
      </c>
      <c r="F394" s="43" t="s">
        <v>133</v>
      </c>
      <c r="G394" s="44">
        <v>0.375</v>
      </c>
      <c r="H394" s="43"/>
      <c r="I394" s="41">
        <v>4000</v>
      </c>
      <c r="J394" s="41"/>
      <c r="K394" s="41"/>
      <c r="L394" s="41"/>
      <c r="M394" s="41"/>
      <c r="N394" s="54" t="s">
        <v>123</v>
      </c>
      <c r="O394" s="50">
        <v>2000</v>
      </c>
      <c r="P394" s="50">
        <v>3700</v>
      </c>
    </row>
    <row r="395" spans="2:16" ht="14">
      <c r="B395" s="36">
        <v>392</v>
      </c>
      <c r="C395" s="35" t="s">
        <v>649</v>
      </c>
      <c r="D395" s="33" t="s">
        <v>646</v>
      </c>
      <c r="E395" s="33" t="s">
        <v>642</v>
      </c>
      <c r="F395" s="43" t="s">
        <v>133</v>
      </c>
      <c r="G395" s="44">
        <v>0.8125</v>
      </c>
      <c r="H395" s="43"/>
      <c r="I395" s="41">
        <v>2500</v>
      </c>
      <c r="J395" s="41"/>
      <c r="K395" s="41"/>
      <c r="L395" s="41"/>
      <c r="M395" s="41"/>
      <c r="N395" s="54" t="s">
        <v>123</v>
      </c>
      <c r="O395" s="50">
        <v>1500</v>
      </c>
      <c r="P395" s="50">
        <v>2200</v>
      </c>
    </row>
    <row r="396" spans="2:16" ht="14">
      <c r="B396" s="36">
        <v>393</v>
      </c>
      <c r="C396" s="35" t="s">
        <v>650</v>
      </c>
      <c r="D396" s="33" t="s">
        <v>646</v>
      </c>
      <c r="E396" s="33" t="s">
        <v>642</v>
      </c>
      <c r="F396" s="43" t="s">
        <v>136</v>
      </c>
      <c r="G396" s="44">
        <v>0.375</v>
      </c>
      <c r="H396" s="43"/>
      <c r="I396" s="41">
        <v>4000</v>
      </c>
      <c r="J396" s="41"/>
      <c r="K396" s="41"/>
      <c r="L396" s="41"/>
      <c r="M396" s="41"/>
      <c r="N396" s="54" t="s">
        <v>123</v>
      </c>
      <c r="O396" s="50">
        <v>2000</v>
      </c>
      <c r="P396" s="50">
        <v>3700</v>
      </c>
    </row>
    <row r="397" spans="2:16" ht="14">
      <c r="B397" s="36">
        <v>394</v>
      </c>
      <c r="C397" s="35" t="s">
        <v>651</v>
      </c>
      <c r="D397" s="33" t="s">
        <v>646</v>
      </c>
      <c r="E397" s="33" t="s">
        <v>642</v>
      </c>
      <c r="F397" s="43" t="s">
        <v>136</v>
      </c>
      <c r="G397" s="44">
        <v>0.8125</v>
      </c>
      <c r="H397" s="43"/>
      <c r="I397" s="41">
        <v>2500</v>
      </c>
      <c r="J397" s="41"/>
      <c r="K397" s="41"/>
      <c r="L397" s="41"/>
      <c r="M397" s="41"/>
      <c r="N397" s="54" t="s">
        <v>123</v>
      </c>
      <c r="O397" s="50">
        <v>1500</v>
      </c>
      <c r="P397" s="50">
        <v>2200</v>
      </c>
    </row>
    <row r="398" spans="2:16" ht="14">
      <c r="B398" s="36">
        <v>395</v>
      </c>
      <c r="C398" s="35" t="s">
        <v>652</v>
      </c>
      <c r="D398" s="33" t="s">
        <v>646</v>
      </c>
      <c r="E398" s="33" t="s">
        <v>642</v>
      </c>
      <c r="F398" s="43" t="s">
        <v>139</v>
      </c>
      <c r="G398" s="44">
        <v>0.375</v>
      </c>
      <c r="H398" s="43"/>
      <c r="I398" s="41">
        <v>4000</v>
      </c>
      <c r="J398" s="41"/>
      <c r="K398" s="41"/>
      <c r="L398" s="41"/>
      <c r="M398" s="41"/>
      <c r="N398" s="54" t="s">
        <v>123</v>
      </c>
      <c r="O398" s="50">
        <v>2000</v>
      </c>
      <c r="P398" s="50">
        <v>3700</v>
      </c>
    </row>
    <row r="399" spans="2:16" ht="14">
      <c r="B399" s="36">
        <v>396</v>
      </c>
      <c r="C399" s="35" t="s">
        <v>653</v>
      </c>
      <c r="D399" s="33" t="s">
        <v>646</v>
      </c>
      <c r="E399" s="33" t="s">
        <v>642</v>
      </c>
      <c r="F399" s="43" t="s">
        <v>139</v>
      </c>
      <c r="G399" s="44">
        <v>0.8125</v>
      </c>
      <c r="H399" s="43"/>
      <c r="I399" s="41">
        <v>3500</v>
      </c>
      <c r="J399" s="41"/>
      <c r="K399" s="41"/>
      <c r="L399" s="41"/>
      <c r="M399" s="41"/>
      <c r="N399" s="54" t="s">
        <v>123</v>
      </c>
      <c r="O399" s="50">
        <v>2000</v>
      </c>
      <c r="P399" s="50">
        <v>3200</v>
      </c>
    </row>
    <row r="400" spans="2:16" ht="14">
      <c r="B400" s="36">
        <v>397</v>
      </c>
      <c r="C400" s="35" t="s">
        <v>654</v>
      </c>
      <c r="D400" s="33" t="s">
        <v>646</v>
      </c>
      <c r="E400" s="33" t="s">
        <v>642</v>
      </c>
      <c r="F400" s="43" t="s">
        <v>142</v>
      </c>
      <c r="G400" s="44">
        <v>0.39583333333333331</v>
      </c>
      <c r="H400" s="43"/>
      <c r="I400" s="41">
        <v>4000</v>
      </c>
      <c r="J400" s="41"/>
      <c r="K400" s="41"/>
      <c r="L400" s="41"/>
      <c r="M400" s="41"/>
      <c r="N400" s="54" t="s">
        <v>123</v>
      </c>
      <c r="O400" s="50">
        <v>2000</v>
      </c>
      <c r="P400" s="50">
        <v>3700</v>
      </c>
    </row>
    <row r="401" spans="2:16" ht="14">
      <c r="B401" s="36">
        <v>398</v>
      </c>
      <c r="C401" s="35" t="s">
        <v>655</v>
      </c>
      <c r="D401" s="33" t="s">
        <v>656</v>
      </c>
      <c r="E401" s="33" t="s">
        <v>657</v>
      </c>
      <c r="F401" s="43" t="s">
        <v>130</v>
      </c>
      <c r="G401" s="44">
        <v>0.375</v>
      </c>
      <c r="H401" s="43"/>
      <c r="I401" s="41">
        <v>2000</v>
      </c>
      <c r="J401" s="41"/>
      <c r="K401" s="41"/>
      <c r="L401" s="41"/>
      <c r="M401" s="41"/>
      <c r="N401" s="41">
        <v>2000</v>
      </c>
      <c r="O401" s="50">
        <v>1000</v>
      </c>
      <c r="P401" s="50">
        <v>1700</v>
      </c>
    </row>
    <row r="402" spans="2:16" ht="14">
      <c r="B402" s="36">
        <v>399</v>
      </c>
      <c r="C402" s="35" t="s">
        <v>658</v>
      </c>
      <c r="D402" s="33" t="s">
        <v>656</v>
      </c>
      <c r="E402" s="33" t="s">
        <v>657</v>
      </c>
      <c r="F402" s="43" t="s">
        <v>130</v>
      </c>
      <c r="G402" s="44">
        <v>0.58333333333333337</v>
      </c>
      <c r="H402" s="43"/>
      <c r="I402" s="41">
        <v>2000</v>
      </c>
      <c r="J402" s="41"/>
      <c r="K402" s="41"/>
      <c r="L402" s="41"/>
      <c r="M402" s="41"/>
      <c r="N402" s="41">
        <v>2000</v>
      </c>
      <c r="O402" s="50">
        <v>1000</v>
      </c>
      <c r="P402" s="50">
        <v>1700</v>
      </c>
    </row>
    <row r="403" spans="2:16" ht="14">
      <c r="B403" s="36">
        <v>400</v>
      </c>
      <c r="C403" s="35" t="s">
        <v>659</v>
      </c>
      <c r="D403" s="33" t="s">
        <v>656</v>
      </c>
      <c r="E403" s="33" t="s">
        <v>657</v>
      </c>
      <c r="F403" s="43" t="s">
        <v>133</v>
      </c>
      <c r="G403" s="44">
        <v>0.375</v>
      </c>
      <c r="H403" s="43"/>
      <c r="I403" s="41">
        <v>2000</v>
      </c>
      <c r="J403" s="41"/>
      <c r="K403" s="41"/>
      <c r="L403" s="41"/>
      <c r="M403" s="41"/>
      <c r="N403" s="41">
        <v>2000</v>
      </c>
      <c r="O403" s="50">
        <v>1000</v>
      </c>
      <c r="P403" s="50">
        <v>1700</v>
      </c>
    </row>
    <row r="404" spans="2:16" ht="14">
      <c r="B404" s="36">
        <v>401</v>
      </c>
      <c r="C404" s="35" t="s">
        <v>660</v>
      </c>
      <c r="D404" s="33" t="s">
        <v>656</v>
      </c>
      <c r="E404" s="33" t="s">
        <v>657</v>
      </c>
      <c r="F404" s="43" t="s">
        <v>133</v>
      </c>
      <c r="G404" s="44">
        <v>0.58333333333333337</v>
      </c>
      <c r="H404" s="43"/>
      <c r="I404" s="41">
        <v>2000</v>
      </c>
      <c r="J404" s="41"/>
      <c r="K404" s="41"/>
      <c r="L404" s="41"/>
      <c r="M404" s="41"/>
      <c r="N404" s="41">
        <v>2000</v>
      </c>
      <c r="O404" s="50">
        <v>1000</v>
      </c>
      <c r="P404" s="50">
        <v>1700</v>
      </c>
    </row>
    <row r="405" spans="2:16" ht="14">
      <c r="B405" s="36">
        <v>402</v>
      </c>
      <c r="C405" s="35" t="s">
        <v>661</v>
      </c>
      <c r="D405" s="33" t="s">
        <v>656</v>
      </c>
      <c r="E405" s="33" t="s">
        <v>657</v>
      </c>
      <c r="F405" s="43" t="s">
        <v>136</v>
      </c>
      <c r="G405" s="44">
        <v>0.375</v>
      </c>
      <c r="H405" s="43"/>
      <c r="I405" s="41">
        <v>2000</v>
      </c>
      <c r="J405" s="41"/>
      <c r="K405" s="41"/>
      <c r="L405" s="41"/>
      <c r="M405" s="41"/>
      <c r="N405" s="41">
        <v>2000</v>
      </c>
      <c r="O405" s="50">
        <v>1000</v>
      </c>
      <c r="P405" s="50">
        <v>1700</v>
      </c>
    </row>
    <row r="406" spans="2:16" ht="14">
      <c r="B406" s="36">
        <v>403</v>
      </c>
      <c r="C406" s="35" t="s">
        <v>662</v>
      </c>
      <c r="D406" s="33" t="s">
        <v>656</v>
      </c>
      <c r="E406" s="33" t="s">
        <v>657</v>
      </c>
      <c r="F406" s="43" t="s">
        <v>136</v>
      </c>
      <c r="G406" s="44">
        <v>0.58333333333333337</v>
      </c>
      <c r="H406" s="43"/>
      <c r="I406" s="41">
        <v>2000</v>
      </c>
      <c r="J406" s="41"/>
      <c r="K406" s="41"/>
      <c r="L406" s="41"/>
      <c r="M406" s="41"/>
      <c r="N406" s="41">
        <v>2000</v>
      </c>
      <c r="O406" s="50">
        <v>1000</v>
      </c>
      <c r="P406" s="50">
        <v>1700</v>
      </c>
    </row>
    <row r="407" spans="2:16" ht="14">
      <c r="B407" s="36">
        <v>404</v>
      </c>
      <c r="C407" s="35" t="s">
        <v>663</v>
      </c>
      <c r="D407" s="33" t="s">
        <v>656</v>
      </c>
      <c r="E407" s="33" t="s">
        <v>657</v>
      </c>
      <c r="F407" s="43" t="s">
        <v>139</v>
      </c>
      <c r="G407" s="44">
        <v>0.375</v>
      </c>
      <c r="H407" s="43"/>
      <c r="I407" s="41">
        <v>2000</v>
      </c>
      <c r="J407" s="41"/>
      <c r="K407" s="54"/>
      <c r="L407" s="41"/>
      <c r="M407" s="41"/>
      <c r="N407" s="54" t="s">
        <v>123</v>
      </c>
      <c r="O407" s="50">
        <v>1000</v>
      </c>
      <c r="P407" s="50">
        <v>1700</v>
      </c>
    </row>
    <row r="408" spans="2:16" ht="14">
      <c r="B408" s="36">
        <v>405</v>
      </c>
      <c r="C408" s="35" t="s">
        <v>664</v>
      </c>
      <c r="D408" s="33" t="s">
        <v>656</v>
      </c>
      <c r="E408" s="33" t="s">
        <v>657</v>
      </c>
      <c r="F408" s="43" t="s">
        <v>139</v>
      </c>
      <c r="G408" s="44">
        <v>0.58333333333333337</v>
      </c>
      <c r="H408" s="43"/>
      <c r="I408" s="41">
        <v>2000</v>
      </c>
      <c r="J408" s="41"/>
      <c r="K408" s="41"/>
      <c r="L408" s="41"/>
      <c r="M408" s="41"/>
      <c r="N408" s="41">
        <v>2000</v>
      </c>
      <c r="O408" s="50">
        <v>1000</v>
      </c>
      <c r="P408" s="50">
        <v>1700</v>
      </c>
    </row>
    <row r="409" spans="2:16" ht="14">
      <c r="B409" s="36">
        <v>406</v>
      </c>
      <c r="C409" s="35" t="s">
        <v>665</v>
      </c>
      <c r="D409" s="33" t="s">
        <v>656</v>
      </c>
      <c r="E409" s="33" t="s">
        <v>657</v>
      </c>
      <c r="F409" s="43" t="s">
        <v>142</v>
      </c>
      <c r="G409" s="44">
        <v>0.375</v>
      </c>
      <c r="H409" s="43"/>
      <c r="I409" s="54" t="s">
        <v>123</v>
      </c>
      <c r="J409" s="41"/>
      <c r="K409" s="41"/>
      <c r="L409" s="41"/>
      <c r="M409" s="41"/>
      <c r="N409" s="41">
        <v>2000</v>
      </c>
      <c r="O409" s="48" t="s">
        <v>123</v>
      </c>
      <c r="P409" s="48" t="s">
        <v>123</v>
      </c>
    </row>
    <row r="410" spans="2:16" ht="14">
      <c r="B410" s="36">
        <v>407</v>
      </c>
      <c r="C410" s="35" t="s">
        <v>666</v>
      </c>
      <c r="D410" s="33" t="s">
        <v>656</v>
      </c>
      <c r="E410" s="33" t="s">
        <v>657</v>
      </c>
      <c r="F410" s="43" t="s">
        <v>142</v>
      </c>
      <c r="G410" s="44">
        <v>0.58333333333333337</v>
      </c>
      <c r="H410" s="43"/>
      <c r="I410" s="41">
        <v>2000</v>
      </c>
      <c r="J410" s="41"/>
      <c r="K410" s="41"/>
      <c r="L410" s="41"/>
      <c r="M410" s="41"/>
      <c r="N410" s="41">
        <v>2000</v>
      </c>
      <c r="O410" s="50">
        <v>1000</v>
      </c>
      <c r="P410" s="50">
        <v>1700</v>
      </c>
    </row>
    <row r="411" spans="2:16" ht="14">
      <c r="B411" s="36">
        <v>408</v>
      </c>
      <c r="C411" s="35" t="s">
        <v>667</v>
      </c>
      <c r="D411" s="33" t="s">
        <v>656</v>
      </c>
      <c r="E411" s="33" t="s">
        <v>657</v>
      </c>
      <c r="F411" s="43" t="s">
        <v>145</v>
      </c>
      <c r="G411" s="44">
        <v>0.375</v>
      </c>
      <c r="H411" s="43"/>
      <c r="I411" s="54" t="s">
        <v>123</v>
      </c>
      <c r="J411" s="41"/>
      <c r="K411" s="41"/>
      <c r="L411" s="41"/>
      <c r="M411" s="41"/>
      <c r="N411" s="41">
        <v>3000</v>
      </c>
      <c r="O411" s="48" t="s">
        <v>123</v>
      </c>
      <c r="P411" s="48" t="s">
        <v>123</v>
      </c>
    </row>
    <row r="412" spans="2:16" ht="14">
      <c r="B412" s="36">
        <v>409</v>
      </c>
      <c r="C412" s="35" t="s">
        <v>668</v>
      </c>
      <c r="D412" s="33" t="s">
        <v>656</v>
      </c>
      <c r="E412" s="33" t="s">
        <v>657</v>
      </c>
      <c r="F412" s="43" t="s">
        <v>145</v>
      </c>
      <c r="G412" s="44">
        <v>0.58333333333333337</v>
      </c>
      <c r="H412" s="43"/>
      <c r="I412" s="41">
        <v>3000</v>
      </c>
      <c r="J412" s="41"/>
      <c r="K412" s="41"/>
      <c r="L412" s="41"/>
      <c r="M412" s="41"/>
      <c r="N412" s="41">
        <v>3000</v>
      </c>
      <c r="O412" s="50">
        <v>1500</v>
      </c>
      <c r="P412" s="50">
        <v>2700</v>
      </c>
    </row>
    <row r="413" spans="2:16" ht="14">
      <c r="B413" s="36">
        <v>410</v>
      </c>
      <c r="C413" s="35" t="s">
        <v>669</v>
      </c>
      <c r="D413" s="33" t="s">
        <v>656</v>
      </c>
      <c r="E413" s="33" t="s">
        <v>657</v>
      </c>
      <c r="F413" s="43" t="s">
        <v>151</v>
      </c>
      <c r="G413" s="44">
        <v>0.375</v>
      </c>
      <c r="H413" s="43"/>
      <c r="I413" s="41">
        <v>2000</v>
      </c>
      <c r="J413" s="41"/>
      <c r="K413" s="41"/>
      <c r="L413" s="41"/>
      <c r="M413" s="41"/>
      <c r="N413" s="41">
        <v>2000</v>
      </c>
      <c r="O413" s="50">
        <v>1000</v>
      </c>
      <c r="P413" s="50">
        <v>1700</v>
      </c>
    </row>
    <row r="414" spans="2:16" ht="14">
      <c r="B414" s="36">
        <v>411</v>
      </c>
      <c r="C414" s="35" t="s">
        <v>670</v>
      </c>
      <c r="D414" s="33" t="s">
        <v>656</v>
      </c>
      <c r="E414" s="33" t="s">
        <v>657</v>
      </c>
      <c r="F414" s="43" t="s">
        <v>151</v>
      </c>
      <c r="G414" s="44">
        <v>0.58333333333333337</v>
      </c>
      <c r="H414" s="43"/>
      <c r="I414" s="41">
        <v>2000</v>
      </c>
      <c r="J414" s="41"/>
      <c r="K414" s="41"/>
      <c r="L414" s="41"/>
      <c r="M414" s="41"/>
      <c r="N414" s="54" t="s">
        <v>123</v>
      </c>
      <c r="O414" s="50">
        <v>1000</v>
      </c>
      <c r="P414" s="50">
        <v>1700</v>
      </c>
    </row>
    <row r="415" spans="2:16" ht="14">
      <c r="B415" s="36">
        <v>412</v>
      </c>
      <c r="C415" s="35" t="s">
        <v>671</v>
      </c>
      <c r="D415" s="33" t="s">
        <v>656</v>
      </c>
      <c r="E415" s="33" t="s">
        <v>657</v>
      </c>
      <c r="F415" s="43" t="s">
        <v>153</v>
      </c>
      <c r="G415" s="44">
        <v>0.375</v>
      </c>
      <c r="H415" s="43"/>
      <c r="I415" s="54" t="s">
        <v>123</v>
      </c>
      <c r="J415" s="41"/>
      <c r="K415" s="41"/>
      <c r="L415" s="41"/>
      <c r="M415" s="41"/>
      <c r="N415" s="41">
        <v>2000</v>
      </c>
      <c r="O415" s="48" t="s">
        <v>123</v>
      </c>
      <c r="P415" s="48" t="s">
        <v>123</v>
      </c>
    </row>
    <row r="416" spans="2:16" ht="14">
      <c r="B416" s="36">
        <v>413</v>
      </c>
      <c r="C416" s="35" t="s">
        <v>672</v>
      </c>
      <c r="D416" s="33" t="s">
        <v>656</v>
      </c>
      <c r="E416" s="33" t="s">
        <v>657</v>
      </c>
      <c r="F416" s="43" t="s">
        <v>153</v>
      </c>
      <c r="G416" s="44">
        <v>0.58333333333333337</v>
      </c>
      <c r="H416" s="43"/>
      <c r="I416" s="41">
        <v>2000</v>
      </c>
      <c r="J416" s="41"/>
      <c r="K416" s="41"/>
      <c r="L416" s="41"/>
      <c r="M416" s="41"/>
      <c r="N416" s="41">
        <v>2000</v>
      </c>
      <c r="O416" s="50">
        <v>1000</v>
      </c>
      <c r="P416" s="50">
        <v>1700</v>
      </c>
    </row>
    <row r="417" spans="2:16" ht="14">
      <c r="B417" s="36">
        <v>414</v>
      </c>
      <c r="C417" s="35" t="s">
        <v>673</v>
      </c>
      <c r="D417" s="33" t="s">
        <v>656</v>
      </c>
      <c r="E417" s="33" t="s">
        <v>657</v>
      </c>
      <c r="F417" s="43" t="s">
        <v>155</v>
      </c>
      <c r="G417" s="44">
        <v>0.375</v>
      </c>
      <c r="H417" s="31"/>
      <c r="I417" s="54" t="s">
        <v>123</v>
      </c>
      <c r="J417" s="30"/>
      <c r="K417" s="30"/>
      <c r="L417" s="30"/>
      <c r="M417" s="30"/>
      <c r="N417" s="30">
        <v>3000</v>
      </c>
      <c r="O417" s="48" t="s">
        <v>123</v>
      </c>
      <c r="P417" s="48" t="s">
        <v>123</v>
      </c>
    </row>
    <row r="418" spans="2:16" ht="14">
      <c r="B418" s="36">
        <v>415</v>
      </c>
      <c r="C418" s="35" t="s">
        <v>674</v>
      </c>
      <c r="D418" s="33" t="s">
        <v>656</v>
      </c>
      <c r="E418" s="33" t="s">
        <v>657</v>
      </c>
      <c r="F418" s="43" t="s">
        <v>157</v>
      </c>
      <c r="G418" s="44">
        <v>0.375</v>
      </c>
      <c r="H418" s="43"/>
      <c r="I418" s="41">
        <v>2000</v>
      </c>
      <c r="J418" s="41"/>
      <c r="K418" s="41"/>
      <c r="L418" s="41"/>
      <c r="M418" s="41"/>
      <c r="N418" s="41">
        <v>2000</v>
      </c>
      <c r="O418" s="50">
        <v>1000</v>
      </c>
      <c r="P418" s="50">
        <v>1700</v>
      </c>
    </row>
    <row r="419" spans="2:16" ht="14">
      <c r="B419" s="36">
        <v>416</v>
      </c>
      <c r="C419" s="35" t="s">
        <v>675</v>
      </c>
      <c r="D419" s="33" t="s">
        <v>656</v>
      </c>
      <c r="E419" s="33" t="s">
        <v>657</v>
      </c>
      <c r="F419" s="43" t="s">
        <v>157</v>
      </c>
      <c r="G419" s="44">
        <v>0.58333333333333337</v>
      </c>
      <c r="H419" s="43"/>
      <c r="I419" s="41">
        <v>2000</v>
      </c>
      <c r="J419" s="41"/>
      <c r="K419" s="41"/>
      <c r="L419" s="41"/>
      <c r="M419" s="41"/>
      <c r="N419" s="41">
        <v>2000</v>
      </c>
      <c r="O419" s="50">
        <v>1000</v>
      </c>
      <c r="P419" s="50">
        <v>1700</v>
      </c>
    </row>
    <row r="420" spans="2:16" ht="14">
      <c r="B420" s="36">
        <v>417</v>
      </c>
      <c r="C420" s="35" t="s">
        <v>676</v>
      </c>
      <c r="D420" s="33" t="s">
        <v>656</v>
      </c>
      <c r="E420" s="33" t="s">
        <v>657</v>
      </c>
      <c r="F420" s="43" t="s">
        <v>203</v>
      </c>
      <c r="G420" s="44">
        <v>0.375</v>
      </c>
      <c r="H420" s="43"/>
      <c r="I420" s="54" t="s">
        <v>123</v>
      </c>
      <c r="J420" s="41"/>
      <c r="K420" s="41"/>
      <c r="L420" s="41"/>
      <c r="M420" s="41"/>
      <c r="N420" s="41">
        <v>2000</v>
      </c>
      <c r="O420" s="48" t="s">
        <v>123</v>
      </c>
      <c r="P420" s="48" t="s">
        <v>123</v>
      </c>
    </row>
    <row r="421" spans="2:16" ht="14">
      <c r="B421" s="36">
        <v>418</v>
      </c>
      <c r="C421" s="35" t="s">
        <v>677</v>
      </c>
      <c r="D421" s="33" t="s">
        <v>656</v>
      </c>
      <c r="E421" s="33" t="s">
        <v>657</v>
      </c>
      <c r="F421" s="43" t="s">
        <v>203</v>
      </c>
      <c r="G421" s="44">
        <v>0.58333333333333337</v>
      </c>
      <c r="H421" s="43"/>
      <c r="I421" s="41">
        <v>2000</v>
      </c>
      <c r="J421" s="41"/>
      <c r="K421" s="41"/>
      <c r="L421" s="41"/>
      <c r="M421" s="41"/>
      <c r="N421" s="41">
        <v>2000</v>
      </c>
      <c r="O421" s="50">
        <v>1000</v>
      </c>
      <c r="P421" s="50">
        <v>1700</v>
      </c>
    </row>
    <row r="422" spans="2:16" ht="14">
      <c r="B422" s="36">
        <v>419</v>
      </c>
      <c r="C422" s="35" t="s">
        <v>678</v>
      </c>
      <c r="D422" s="33" t="s">
        <v>656</v>
      </c>
      <c r="E422" s="33" t="s">
        <v>657</v>
      </c>
      <c r="F422" s="43" t="s">
        <v>205</v>
      </c>
      <c r="G422" s="44">
        <v>0.375</v>
      </c>
      <c r="H422" s="43"/>
      <c r="I422" s="54" t="s">
        <v>123</v>
      </c>
      <c r="J422" s="41"/>
      <c r="K422" s="41"/>
      <c r="L422" s="41"/>
      <c r="M422" s="41"/>
      <c r="N422" s="54" t="s">
        <v>123</v>
      </c>
      <c r="O422" s="48" t="s">
        <v>123</v>
      </c>
      <c r="P422" s="48" t="s">
        <v>123</v>
      </c>
    </row>
    <row r="423" spans="2:16" ht="14">
      <c r="B423" s="36">
        <v>420</v>
      </c>
      <c r="C423" s="35" t="s">
        <v>679</v>
      </c>
      <c r="D423" s="33" t="s">
        <v>656</v>
      </c>
      <c r="E423" s="33" t="s">
        <v>657</v>
      </c>
      <c r="F423" s="43" t="s">
        <v>205</v>
      </c>
      <c r="G423" s="44">
        <v>0.58333333333333337</v>
      </c>
      <c r="H423" s="43"/>
      <c r="I423" s="41">
        <v>2000</v>
      </c>
      <c r="J423" s="41"/>
      <c r="K423" s="41"/>
      <c r="L423" s="41"/>
      <c r="M423" s="41"/>
      <c r="N423" s="41">
        <v>2000</v>
      </c>
      <c r="O423" s="50">
        <v>1000</v>
      </c>
      <c r="P423" s="50">
        <v>1700</v>
      </c>
    </row>
    <row r="424" spans="2:16" ht="14">
      <c r="B424" s="36">
        <v>421</v>
      </c>
      <c r="C424" s="35" t="s">
        <v>680</v>
      </c>
      <c r="D424" s="33" t="s">
        <v>656</v>
      </c>
      <c r="E424" s="33" t="s">
        <v>657</v>
      </c>
      <c r="F424" s="43" t="s">
        <v>207</v>
      </c>
      <c r="G424" s="44">
        <v>0.375</v>
      </c>
      <c r="H424" s="43"/>
      <c r="I424" s="41">
        <v>3000</v>
      </c>
      <c r="J424" s="41"/>
      <c r="K424" s="41"/>
      <c r="L424" s="41"/>
      <c r="M424" s="41"/>
      <c r="N424" s="54" t="s">
        <v>123</v>
      </c>
      <c r="O424" s="50">
        <v>1500</v>
      </c>
      <c r="P424" s="50">
        <v>2700</v>
      </c>
    </row>
    <row r="425" spans="2:16" ht="14">
      <c r="B425" s="36">
        <v>422</v>
      </c>
      <c r="C425" s="35" t="s">
        <v>681</v>
      </c>
      <c r="D425" s="33" t="s">
        <v>682</v>
      </c>
      <c r="E425" s="33" t="s">
        <v>642</v>
      </c>
      <c r="F425" s="43" t="s">
        <v>203</v>
      </c>
      <c r="G425" s="44">
        <v>0.375</v>
      </c>
      <c r="H425" s="43"/>
      <c r="I425" s="41">
        <v>3000</v>
      </c>
      <c r="J425" s="41"/>
      <c r="K425" s="41"/>
      <c r="L425" s="41"/>
      <c r="M425" s="41"/>
      <c r="N425" s="54" t="s">
        <v>123</v>
      </c>
      <c r="O425" s="50">
        <v>1500</v>
      </c>
      <c r="P425" s="50">
        <v>2700</v>
      </c>
    </row>
    <row r="426" spans="2:16" ht="14">
      <c r="B426" s="36">
        <v>423</v>
      </c>
      <c r="C426" s="35" t="s">
        <v>683</v>
      </c>
      <c r="D426" s="33" t="s">
        <v>682</v>
      </c>
      <c r="E426" s="33" t="s">
        <v>642</v>
      </c>
      <c r="F426" s="43" t="s">
        <v>205</v>
      </c>
      <c r="G426" s="44">
        <v>0.375</v>
      </c>
      <c r="H426" s="43"/>
      <c r="I426" s="41">
        <v>3000</v>
      </c>
      <c r="J426" s="41"/>
      <c r="K426" s="41"/>
      <c r="L426" s="41"/>
      <c r="M426" s="41"/>
      <c r="N426" s="54" t="s">
        <v>123</v>
      </c>
      <c r="O426" s="50">
        <v>1500</v>
      </c>
      <c r="P426" s="50">
        <v>2700</v>
      </c>
    </row>
    <row r="427" spans="2:16" ht="14">
      <c r="B427" s="36">
        <v>424</v>
      </c>
      <c r="C427" s="35" t="s">
        <v>684</v>
      </c>
      <c r="D427" s="33" t="s">
        <v>682</v>
      </c>
      <c r="E427" s="33" t="s">
        <v>642</v>
      </c>
      <c r="F427" s="43" t="s">
        <v>207</v>
      </c>
      <c r="G427" s="44">
        <v>0.375</v>
      </c>
      <c r="H427" s="43"/>
      <c r="I427" s="41">
        <v>3000</v>
      </c>
      <c r="J427" s="41"/>
      <c r="K427" s="41"/>
      <c r="L427" s="41"/>
      <c r="M427" s="41"/>
      <c r="N427" s="54" t="s">
        <v>123</v>
      </c>
      <c r="O427" s="50">
        <v>1500</v>
      </c>
      <c r="P427" s="50">
        <v>2700</v>
      </c>
    </row>
    <row r="428" spans="2:16" ht="14">
      <c r="B428" s="36">
        <v>425</v>
      </c>
      <c r="C428" s="35" t="s">
        <v>685</v>
      </c>
      <c r="D428" s="33" t="s">
        <v>686</v>
      </c>
      <c r="E428" s="33" t="s">
        <v>687</v>
      </c>
      <c r="F428" s="43" t="s">
        <v>133</v>
      </c>
      <c r="G428" s="44">
        <v>0.39583333333333331</v>
      </c>
      <c r="H428" s="43"/>
      <c r="I428" s="41">
        <v>2000</v>
      </c>
      <c r="J428" s="41"/>
      <c r="K428" s="41"/>
      <c r="L428" s="41"/>
      <c r="M428" s="41"/>
      <c r="N428" s="41">
        <v>2000</v>
      </c>
      <c r="O428" s="50">
        <v>1000</v>
      </c>
      <c r="P428" s="50">
        <v>1700</v>
      </c>
    </row>
    <row r="429" spans="2:16" ht="14">
      <c r="B429" s="36">
        <v>426</v>
      </c>
      <c r="C429" s="35" t="s">
        <v>688</v>
      </c>
      <c r="D429" s="33" t="s">
        <v>686</v>
      </c>
      <c r="E429" s="33" t="s">
        <v>687</v>
      </c>
      <c r="F429" s="43" t="s">
        <v>133</v>
      </c>
      <c r="G429" s="44">
        <v>0.66666666666666663</v>
      </c>
      <c r="H429" s="43"/>
      <c r="I429" s="41">
        <v>2000</v>
      </c>
      <c r="J429" s="41"/>
      <c r="K429" s="41"/>
      <c r="L429" s="41"/>
      <c r="M429" s="41"/>
      <c r="N429" s="41">
        <v>2000</v>
      </c>
      <c r="O429" s="50">
        <v>1000</v>
      </c>
      <c r="P429" s="50">
        <v>1700</v>
      </c>
    </row>
    <row r="430" spans="2:16" ht="14">
      <c r="B430" s="36">
        <v>427</v>
      </c>
      <c r="C430" s="35" t="s">
        <v>689</v>
      </c>
      <c r="D430" s="33" t="s">
        <v>686</v>
      </c>
      <c r="E430" s="33" t="s">
        <v>687</v>
      </c>
      <c r="F430" s="43" t="s">
        <v>136</v>
      </c>
      <c r="G430" s="44">
        <v>0.39583333333333331</v>
      </c>
      <c r="H430" s="43"/>
      <c r="I430" s="41">
        <v>2000</v>
      </c>
      <c r="J430" s="41"/>
      <c r="K430" s="41"/>
      <c r="L430" s="41"/>
      <c r="M430" s="41"/>
      <c r="N430" s="41">
        <v>2000</v>
      </c>
      <c r="O430" s="50">
        <v>1000</v>
      </c>
      <c r="P430" s="50">
        <v>1700</v>
      </c>
    </row>
    <row r="431" spans="2:16" ht="14">
      <c r="B431" s="36">
        <v>428</v>
      </c>
      <c r="C431" s="35" t="s">
        <v>690</v>
      </c>
      <c r="D431" s="33" t="s">
        <v>686</v>
      </c>
      <c r="E431" s="33" t="s">
        <v>687</v>
      </c>
      <c r="F431" s="43" t="s">
        <v>136</v>
      </c>
      <c r="G431" s="44">
        <v>0.66666666666666663</v>
      </c>
      <c r="H431" s="43"/>
      <c r="I431" s="41">
        <v>2000</v>
      </c>
      <c r="J431" s="41"/>
      <c r="K431" s="41"/>
      <c r="L431" s="41"/>
      <c r="M431" s="41"/>
      <c r="N431" s="41">
        <v>2000</v>
      </c>
      <c r="O431" s="50">
        <v>1000</v>
      </c>
      <c r="P431" s="50">
        <v>1700</v>
      </c>
    </row>
    <row r="432" spans="2:16" ht="14">
      <c r="B432" s="36">
        <v>429</v>
      </c>
      <c r="C432" s="35" t="s">
        <v>691</v>
      </c>
      <c r="D432" s="33" t="s">
        <v>686</v>
      </c>
      <c r="E432" s="33" t="s">
        <v>687</v>
      </c>
      <c r="F432" s="43" t="s">
        <v>139</v>
      </c>
      <c r="G432" s="44">
        <v>0.39583333333333331</v>
      </c>
      <c r="H432" s="43"/>
      <c r="I432" s="41">
        <v>2000</v>
      </c>
      <c r="J432" s="41"/>
      <c r="K432" s="41"/>
      <c r="L432" s="30"/>
      <c r="M432" s="41"/>
      <c r="N432" s="41">
        <v>2000</v>
      </c>
      <c r="O432" s="50">
        <v>1000</v>
      </c>
      <c r="P432" s="50">
        <v>1700</v>
      </c>
    </row>
    <row r="433" spans="2:16" ht="14">
      <c r="B433" s="36">
        <v>430</v>
      </c>
      <c r="C433" s="35" t="s">
        <v>692</v>
      </c>
      <c r="D433" s="33" t="s">
        <v>686</v>
      </c>
      <c r="E433" s="33" t="s">
        <v>687</v>
      </c>
      <c r="F433" s="43" t="s">
        <v>139</v>
      </c>
      <c r="G433" s="44">
        <v>0.66666666666666663</v>
      </c>
      <c r="H433" s="43"/>
      <c r="I433" s="41">
        <v>2000</v>
      </c>
      <c r="J433" s="41"/>
      <c r="K433" s="41"/>
      <c r="L433" s="41"/>
      <c r="M433" s="41"/>
      <c r="N433" s="41">
        <v>2000</v>
      </c>
      <c r="O433" s="50">
        <v>1000</v>
      </c>
      <c r="P433" s="50">
        <v>1700</v>
      </c>
    </row>
    <row r="434" spans="2:16" ht="14">
      <c r="B434" s="36">
        <v>431</v>
      </c>
      <c r="C434" s="35" t="s">
        <v>693</v>
      </c>
      <c r="D434" s="33" t="s">
        <v>686</v>
      </c>
      <c r="E434" s="33" t="s">
        <v>687</v>
      </c>
      <c r="F434" s="43" t="s">
        <v>142</v>
      </c>
      <c r="G434" s="44">
        <v>0.39583333333333331</v>
      </c>
      <c r="H434" s="43"/>
      <c r="I434" s="54" t="s">
        <v>123</v>
      </c>
      <c r="J434" s="41"/>
      <c r="K434" s="41"/>
      <c r="L434" s="41"/>
      <c r="M434" s="41"/>
      <c r="N434" s="41">
        <v>2000</v>
      </c>
      <c r="O434" s="48" t="s">
        <v>123</v>
      </c>
      <c r="P434" s="48" t="s">
        <v>123</v>
      </c>
    </row>
    <row r="435" spans="2:16" ht="14">
      <c r="B435" s="36">
        <v>432</v>
      </c>
      <c r="C435" s="35" t="s">
        <v>694</v>
      </c>
      <c r="D435" s="33" t="s">
        <v>686</v>
      </c>
      <c r="E435" s="33" t="s">
        <v>687</v>
      </c>
      <c r="F435" s="43" t="s">
        <v>142</v>
      </c>
      <c r="G435" s="44">
        <v>0.66666666666666663</v>
      </c>
      <c r="H435" s="43"/>
      <c r="I435" s="41">
        <v>2000</v>
      </c>
      <c r="J435" s="41"/>
      <c r="K435" s="41"/>
      <c r="L435" s="41"/>
      <c r="M435" s="41"/>
      <c r="N435" s="41">
        <v>2000</v>
      </c>
      <c r="O435" s="50">
        <v>1000</v>
      </c>
      <c r="P435" s="50">
        <v>1700</v>
      </c>
    </row>
    <row r="436" spans="2:16" ht="14">
      <c r="B436" s="36">
        <v>433</v>
      </c>
      <c r="C436" s="35" t="s">
        <v>695</v>
      </c>
      <c r="D436" s="33" t="s">
        <v>686</v>
      </c>
      <c r="E436" s="33" t="s">
        <v>687</v>
      </c>
      <c r="F436" s="43" t="s">
        <v>145</v>
      </c>
      <c r="G436" s="44">
        <v>0.54166666666666663</v>
      </c>
      <c r="H436" s="43"/>
      <c r="I436" s="54" t="s">
        <v>123</v>
      </c>
      <c r="J436" s="41"/>
      <c r="K436" s="41"/>
      <c r="L436" s="41"/>
      <c r="M436" s="41"/>
      <c r="N436" s="41">
        <v>2500</v>
      </c>
      <c r="O436" s="48" t="s">
        <v>123</v>
      </c>
      <c r="P436" s="48" t="s">
        <v>123</v>
      </c>
    </row>
    <row r="437" spans="2:16" ht="14">
      <c r="B437" s="36">
        <v>434</v>
      </c>
      <c r="C437" s="35" t="s">
        <v>696</v>
      </c>
      <c r="D437" s="33" t="s">
        <v>686</v>
      </c>
      <c r="E437" s="33" t="s">
        <v>687</v>
      </c>
      <c r="F437" s="43" t="s">
        <v>145</v>
      </c>
      <c r="G437" s="44">
        <v>0.75</v>
      </c>
      <c r="H437" s="43"/>
      <c r="I437" s="41">
        <v>2500</v>
      </c>
      <c r="J437" s="41"/>
      <c r="K437" s="41"/>
      <c r="L437" s="41"/>
      <c r="M437" s="41"/>
      <c r="N437" s="41">
        <v>2500</v>
      </c>
      <c r="O437" s="50">
        <v>1500</v>
      </c>
      <c r="P437" s="50">
        <v>2200</v>
      </c>
    </row>
    <row r="438" spans="2:16" ht="14">
      <c r="B438" s="36">
        <v>435</v>
      </c>
      <c r="C438" s="35" t="s">
        <v>697</v>
      </c>
      <c r="D438" s="33" t="s">
        <v>686</v>
      </c>
      <c r="E438" s="33" t="s">
        <v>687</v>
      </c>
      <c r="F438" s="43" t="s">
        <v>149</v>
      </c>
      <c r="G438" s="44">
        <v>0.54166666666666663</v>
      </c>
      <c r="H438" s="43"/>
      <c r="I438" s="41">
        <v>3000</v>
      </c>
      <c r="J438" s="41"/>
      <c r="K438" s="41"/>
      <c r="L438" s="41"/>
      <c r="M438" s="41"/>
      <c r="N438" s="41">
        <v>3000</v>
      </c>
      <c r="O438" s="50">
        <v>1500</v>
      </c>
      <c r="P438" s="50">
        <v>2700</v>
      </c>
    </row>
    <row r="439" spans="2:16" ht="14">
      <c r="B439" s="36">
        <v>436</v>
      </c>
      <c r="C439" s="35" t="s">
        <v>698</v>
      </c>
      <c r="D439" s="33" t="s">
        <v>686</v>
      </c>
      <c r="E439" s="33" t="s">
        <v>687</v>
      </c>
      <c r="F439" s="43" t="s">
        <v>149</v>
      </c>
      <c r="G439" s="44">
        <v>0.75</v>
      </c>
      <c r="H439" s="43"/>
      <c r="I439" s="41">
        <v>3000</v>
      </c>
      <c r="J439" s="41"/>
      <c r="K439" s="41"/>
      <c r="L439" s="41"/>
      <c r="M439" s="41"/>
      <c r="N439" s="41">
        <v>3000</v>
      </c>
      <c r="O439" s="50">
        <v>1500</v>
      </c>
      <c r="P439" s="50">
        <v>2700</v>
      </c>
    </row>
    <row r="440" spans="2:16" ht="14">
      <c r="B440" s="36">
        <v>437</v>
      </c>
      <c r="C440" s="35" t="s">
        <v>699</v>
      </c>
      <c r="D440" s="33" t="s">
        <v>700</v>
      </c>
      <c r="E440" s="33" t="s">
        <v>701</v>
      </c>
      <c r="F440" s="43" t="s">
        <v>133</v>
      </c>
      <c r="G440" s="44">
        <v>0.5</v>
      </c>
      <c r="H440" s="43"/>
      <c r="I440" s="41">
        <v>5000</v>
      </c>
      <c r="J440" s="41">
        <v>3000</v>
      </c>
      <c r="K440" s="41">
        <v>1500</v>
      </c>
      <c r="L440" s="41"/>
      <c r="M440" s="41"/>
      <c r="N440" s="41">
        <v>1500</v>
      </c>
      <c r="O440" s="50">
        <v>1000</v>
      </c>
      <c r="P440" s="50">
        <v>1200</v>
      </c>
    </row>
    <row r="441" spans="2:16" ht="14">
      <c r="B441" s="36">
        <v>438</v>
      </c>
      <c r="C441" s="35" t="s">
        <v>702</v>
      </c>
      <c r="D441" s="33" t="s">
        <v>700</v>
      </c>
      <c r="E441" s="33" t="s">
        <v>703</v>
      </c>
      <c r="F441" s="43" t="s">
        <v>133</v>
      </c>
      <c r="G441" s="44">
        <v>0.5</v>
      </c>
      <c r="H441" s="43"/>
      <c r="I441" s="41">
        <v>5000</v>
      </c>
      <c r="J441" s="41">
        <v>3000</v>
      </c>
      <c r="K441" s="41">
        <v>1500</v>
      </c>
      <c r="L441" s="41"/>
      <c r="M441" s="41"/>
      <c r="N441" s="54" t="s">
        <v>123</v>
      </c>
      <c r="O441" s="50">
        <v>1000</v>
      </c>
      <c r="P441" s="50">
        <v>1200</v>
      </c>
    </row>
    <row r="442" spans="2:16" ht="14">
      <c r="B442" s="36">
        <v>439</v>
      </c>
      <c r="C442" s="35" t="s">
        <v>704</v>
      </c>
      <c r="D442" s="33" t="s">
        <v>700</v>
      </c>
      <c r="E442" s="33" t="s">
        <v>701</v>
      </c>
      <c r="F442" s="43" t="s">
        <v>133</v>
      </c>
      <c r="G442" s="44">
        <v>0.77083333333333337</v>
      </c>
      <c r="H442" s="43"/>
      <c r="I442" s="41">
        <v>5000</v>
      </c>
      <c r="J442" s="41">
        <v>3000</v>
      </c>
      <c r="K442" s="41">
        <v>1500</v>
      </c>
      <c r="L442" s="41"/>
      <c r="M442" s="41"/>
      <c r="N442" s="41">
        <v>1500</v>
      </c>
      <c r="O442" s="50">
        <v>1000</v>
      </c>
      <c r="P442" s="50">
        <v>1200</v>
      </c>
    </row>
    <row r="443" spans="2:16" ht="14">
      <c r="B443" s="36">
        <v>440</v>
      </c>
      <c r="C443" s="35" t="s">
        <v>705</v>
      </c>
      <c r="D443" s="33" t="s">
        <v>700</v>
      </c>
      <c r="E443" s="33" t="s">
        <v>703</v>
      </c>
      <c r="F443" s="43" t="s">
        <v>133</v>
      </c>
      <c r="G443" s="44">
        <v>0.77083333333333337</v>
      </c>
      <c r="H443" s="43"/>
      <c r="I443" s="41">
        <v>5000</v>
      </c>
      <c r="J443" s="41">
        <v>3000</v>
      </c>
      <c r="K443" s="41">
        <v>1500</v>
      </c>
      <c r="L443" s="41"/>
      <c r="M443" s="41"/>
      <c r="N443" s="41">
        <v>1500</v>
      </c>
      <c r="O443" s="50">
        <v>1000</v>
      </c>
      <c r="P443" s="50">
        <v>1200</v>
      </c>
    </row>
    <row r="444" spans="2:16" ht="14">
      <c r="B444" s="36">
        <v>441</v>
      </c>
      <c r="C444" s="35" t="s">
        <v>706</v>
      </c>
      <c r="D444" s="33" t="s">
        <v>700</v>
      </c>
      <c r="E444" s="33" t="s">
        <v>701</v>
      </c>
      <c r="F444" s="43" t="s">
        <v>136</v>
      </c>
      <c r="G444" s="44">
        <v>0.5</v>
      </c>
      <c r="H444" s="43"/>
      <c r="I444" s="41">
        <v>5000</v>
      </c>
      <c r="J444" s="41">
        <v>3000</v>
      </c>
      <c r="K444" s="41">
        <v>1500</v>
      </c>
      <c r="L444" s="41"/>
      <c r="M444" s="41"/>
      <c r="N444" s="41">
        <v>1500</v>
      </c>
      <c r="O444" s="50">
        <v>1000</v>
      </c>
      <c r="P444" s="50">
        <v>1200</v>
      </c>
    </row>
    <row r="445" spans="2:16" ht="14">
      <c r="B445" s="36">
        <v>442</v>
      </c>
      <c r="C445" s="35" t="s">
        <v>707</v>
      </c>
      <c r="D445" s="33" t="s">
        <v>700</v>
      </c>
      <c r="E445" s="33" t="s">
        <v>703</v>
      </c>
      <c r="F445" s="43" t="s">
        <v>136</v>
      </c>
      <c r="G445" s="44">
        <v>0.5</v>
      </c>
      <c r="H445" s="43"/>
      <c r="I445" s="41">
        <v>5000</v>
      </c>
      <c r="J445" s="41">
        <v>3000</v>
      </c>
      <c r="K445" s="41">
        <v>1500</v>
      </c>
      <c r="L445" s="41"/>
      <c r="M445" s="41"/>
      <c r="N445" s="41">
        <v>1500</v>
      </c>
      <c r="O445" s="50">
        <v>1000</v>
      </c>
      <c r="P445" s="50">
        <v>1200</v>
      </c>
    </row>
    <row r="446" spans="2:16" ht="14">
      <c r="B446" s="36">
        <v>443</v>
      </c>
      <c r="C446" s="35" t="s">
        <v>708</v>
      </c>
      <c r="D446" s="33" t="s">
        <v>700</v>
      </c>
      <c r="E446" s="33" t="s">
        <v>701</v>
      </c>
      <c r="F446" s="43" t="s">
        <v>136</v>
      </c>
      <c r="G446" s="44">
        <v>0.77083333333333337</v>
      </c>
      <c r="H446" s="43"/>
      <c r="I446" s="41">
        <v>5000</v>
      </c>
      <c r="J446" s="41">
        <v>3000</v>
      </c>
      <c r="K446" s="41">
        <v>1500</v>
      </c>
      <c r="L446" s="41"/>
      <c r="M446" s="41"/>
      <c r="N446" s="41">
        <v>1500</v>
      </c>
      <c r="O446" s="50">
        <v>1000</v>
      </c>
      <c r="P446" s="50">
        <v>1200</v>
      </c>
    </row>
    <row r="447" spans="2:16" ht="14">
      <c r="B447" s="36">
        <v>444</v>
      </c>
      <c r="C447" s="35" t="s">
        <v>709</v>
      </c>
      <c r="D447" s="33" t="s">
        <v>700</v>
      </c>
      <c r="E447" s="33" t="s">
        <v>703</v>
      </c>
      <c r="F447" s="43" t="s">
        <v>136</v>
      </c>
      <c r="G447" s="44">
        <v>0.77083333333333337</v>
      </c>
      <c r="H447" s="43"/>
      <c r="I447" s="41">
        <v>5000</v>
      </c>
      <c r="J447" s="41">
        <v>3000</v>
      </c>
      <c r="K447" s="41">
        <v>1500</v>
      </c>
      <c r="L447" s="41"/>
      <c r="M447" s="41"/>
      <c r="N447" s="41">
        <v>1500</v>
      </c>
      <c r="O447" s="50">
        <v>1000</v>
      </c>
      <c r="P447" s="50">
        <v>1200</v>
      </c>
    </row>
    <row r="448" spans="2:16" ht="14">
      <c r="B448" s="36">
        <v>445</v>
      </c>
      <c r="C448" s="35" t="s">
        <v>710</v>
      </c>
      <c r="D448" s="33" t="s">
        <v>700</v>
      </c>
      <c r="E448" s="33" t="s">
        <v>701</v>
      </c>
      <c r="F448" s="43" t="s">
        <v>139</v>
      </c>
      <c r="G448" s="44">
        <v>0.5</v>
      </c>
      <c r="H448" s="43"/>
      <c r="I448" s="41">
        <v>5000</v>
      </c>
      <c r="J448" s="41">
        <v>3000</v>
      </c>
      <c r="K448" s="41">
        <v>1500</v>
      </c>
      <c r="L448" s="41"/>
      <c r="M448" s="41"/>
      <c r="N448" s="41">
        <v>1500</v>
      </c>
      <c r="O448" s="50">
        <v>1000</v>
      </c>
      <c r="P448" s="50">
        <v>1200</v>
      </c>
    </row>
    <row r="449" spans="2:16" ht="14">
      <c r="B449" s="36">
        <v>446</v>
      </c>
      <c r="C449" s="35" t="s">
        <v>711</v>
      </c>
      <c r="D449" s="33" t="s">
        <v>700</v>
      </c>
      <c r="E449" s="33" t="s">
        <v>703</v>
      </c>
      <c r="F449" s="43" t="s">
        <v>139</v>
      </c>
      <c r="G449" s="44">
        <v>0.5</v>
      </c>
      <c r="H449" s="43"/>
      <c r="I449" s="41">
        <v>5000</v>
      </c>
      <c r="J449" s="41">
        <v>3000</v>
      </c>
      <c r="K449" s="41">
        <v>1500</v>
      </c>
      <c r="L449" s="41"/>
      <c r="M449" s="41"/>
      <c r="N449" s="41">
        <v>1500</v>
      </c>
      <c r="O449" s="50">
        <v>1000</v>
      </c>
      <c r="P449" s="50">
        <v>1200</v>
      </c>
    </row>
    <row r="450" spans="2:16" ht="14">
      <c r="B450" s="36">
        <v>447</v>
      </c>
      <c r="C450" s="35" t="s">
        <v>712</v>
      </c>
      <c r="D450" s="33" t="s">
        <v>700</v>
      </c>
      <c r="E450" s="33" t="s">
        <v>701</v>
      </c>
      <c r="F450" s="43" t="s">
        <v>139</v>
      </c>
      <c r="G450" s="44">
        <v>0.77083333333333337</v>
      </c>
      <c r="H450" s="43"/>
      <c r="I450" s="41">
        <v>5000</v>
      </c>
      <c r="J450" s="41">
        <v>3000</v>
      </c>
      <c r="K450" s="41">
        <v>1500</v>
      </c>
      <c r="L450" s="41"/>
      <c r="M450" s="41"/>
      <c r="N450" s="41">
        <v>1500</v>
      </c>
      <c r="O450" s="50">
        <v>1000</v>
      </c>
      <c r="P450" s="50">
        <v>1200</v>
      </c>
    </row>
    <row r="451" spans="2:16" ht="14">
      <c r="B451" s="36">
        <v>448</v>
      </c>
      <c r="C451" s="35" t="s">
        <v>713</v>
      </c>
      <c r="D451" s="33" t="s">
        <v>700</v>
      </c>
      <c r="E451" s="33" t="s">
        <v>703</v>
      </c>
      <c r="F451" s="43" t="s">
        <v>139</v>
      </c>
      <c r="G451" s="44">
        <v>0.77083333333333337</v>
      </c>
      <c r="H451" s="43"/>
      <c r="I451" s="41">
        <v>5000</v>
      </c>
      <c r="J451" s="41">
        <v>3000</v>
      </c>
      <c r="K451" s="41">
        <v>1500</v>
      </c>
      <c r="L451" s="41"/>
      <c r="M451" s="41"/>
      <c r="N451" s="41">
        <v>1500</v>
      </c>
      <c r="O451" s="50">
        <v>1000</v>
      </c>
      <c r="P451" s="50">
        <v>1200</v>
      </c>
    </row>
    <row r="452" spans="2:16" ht="14">
      <c r="B452" s="36">
        <v>449</v>
      </c>
      <c r="C452" s="35" t="s">
        <v>714</v>
      </c>
      <c r="D452" s="33" t="s">
        <v>700</v>
      </c>
      <c r="E452" s="33" t="s">
        <v>701</v>
      </c>
      <c r="F452" s="43" t="s">
        <v>145</v>
      </c>
      <c r="G452" s="44">
        <v>0.5</v>
      </c>
      <c r="H452" s="43"/>
      <c r="I452" s="41">
        <v>5000</v>
      </c>
      <c r="J452" s="41">
        <v>3000</v>
      </c>
      <c r="K452" s="41">
        <v>1500</v>
      </c>
      <c r="L452" s="41"/>
      <c r="M452" s="41"/>
      <c r="N452" s="41">
        <v>1500</v>
      </c>
      <c r="O452" s="50">
        <v>1000</v>
      </c>
      <c r="P452" s="50">
        <v>1200</v>
      </c>
    </row>
    <row r="453" spans="2:16" ht="14">
      <c r="B453" s="36">
        <v>450</v>
      </c>
      <c r="C453" s="35" t="s">
        <v>715</v>
      </c>
      <c r="D453" s="33" t="s">
        <v>700</v>
      </c>
      <c r="E453" s="33" t="s">
        <v>703</v>
      </c>
      <c r="F453" s="43" t="s">
        <v>145</v>
      </c>
      <c r="G453" s="44">
        <v>0.5</v>
      </c>
      <c r="H453" s="43"/>
      <c r="I453" s="41">
        <v>5000</v>
      </c>
      <c r="J453" s="41">
        <v>3000</v>
      </c>
      <c r="K453" s="41">
        <v>1500</v>
      </c>
      <c r="L453" s="41"/>
      <c r="M453" s="41"/>
      <c r="N453" s="41">
        <v>1500</v>
      </c>
      <c r="O453" s="50">
        <v>1000</v>
      </c>
      <c r="P453" s="50">
        <v>1200</v>
      </c>
    </row>
    <row r="454" spans="2:16" ht="14">
      <c r="B454" s="36">
        <v>451</v>
      </c>
      <c r="C454" s="35" t="s">
        <v>716</v>
      </c>
      <c r="D454" s="33" t="s">
        <v>700</v>
      </c>
      <c r="E454" s="33" t="s">
        <v>701</v>
      </c>
      <c r="F454" s="43" t="s">
        <v>145</v>
      </c>
      <c r="G454" s="44">
        <v>0.77083333333333337</v>
      </c>
      <c r="H454" s="43"/>
      <c r="I454" s="41">
        <v>7000</v>
      </c>
      <c r="J454" s="41">
        <v>4500</v>
      </c>
      <c r="K454" s="41">
        <v>2000</v>
      </c>
      <c r="L454" s="41"/>
      <c r="M454" s="41"/>
      <c r="N454" s="41">
        <v>2000</v>
      </c>
      <c r="O454" s="50">
        <v>1000</v>
      </c>
      <c r="P454" s="50">
        <v>1700</v>
      </c>
    </row>
    <row r="455" spans="2:16" ht="14">
      <c r="B455" s="36">
        <v>452</v>
      </c>
      <c r="C455" s="35" t="s">
        <v>717</v>
      </c>
      <c r="D455" s="33" t="s">
        <v>700</v>
      </c>
      <c r="E455" s="33" t="s">
        <v>703</v>
      </c>
      <c r="F455" s="43" t="s">
        <v>145</v>
      </c>
      <c r="G455" s="44">
        <v>0.77083333333333337</v>
      </c>
      <c r="H455" s="43"/>
      <c r="I455" s="41">
        <v>7000</v>
      </c>
      <c r="J455" s="41">
        <v>4500</v>
      </c>
      <c r="K455" s="41">
        <v>2000</v>
      </c>
      <c r="L455" s="41"/>
      <c r="M455" s="41"/>
      <c r="N455" s="41">
        <v>2000</v>
      </c>
      <c r="O455" s="50">
        <v>1000</v>
      </c>
      <c r="P455" s="50">
        <v>1700</v>
      </c>
    </row>
    <row r="456" spans="2:16" ht="14">
      <c r="B456" s="36">
        <v>453</v>
      </c>
      <c r="C456" s="35" t="s">
        <v>718</v>
      </c>
      <c r="D456" s="33" t="s">
        <v>700</v>
      </c>
      <c r="E456" s="33" t="s">
        <v>701</v>
      </c>
      <c r="F456" s="43" t="s">
        <v>149</v>
      </c>
      <c r="G456" s="44">
        <v>0.5</v>
      </c>
      <c r="H456" s="43"/>
      <c r="I456" s="41">
        <v>5000</v>
      </c>
      <c r="J456" s="41">
        <v>3000</v>
      </c>
      <c r="K456" s="41">
        <v>1500</v>
      </c>
      <c r="L456" s="41"/>
      <c r="M456" s="41"/>
      <c r="N456" s="41">
        <v>1500</v>
      </c>
      <c r="O456" s="50">
        <v>1000</v>
      </c>
      <c r="P456" s="50">
        <v>1200</v>
      </c>
    </row>
    <row r="457" spans="2:16" ht="14">
      <c r="B457" s="36">
        <v>454</v>
      </c>
      <c r="C457" s="35" t="s">
        <v>719</v>
      </c>
      <c r="D457" s="33" t="s">
        <v>700</v>
      </c>
      <c r="E457" s="33" t="s">
        <v>703</v>
      </c>
      <c r="F457" s="43" t="s">
        <v>149</v>
      </c>
      <c r="G457" s="44">
        <v>0.5</v>
      </c>
      <c r="H457" s="43"/>
      <c r="I457" s="41">
        <v>5000</v>
      </c>
      <c r="J457" s="41">
        <v>3000</v>
      </c>
      <c r="K457" s="41">
        <v>1500</v>
      </c>
      <c r="L457" s="41"/>
      <c r="M457" s="41"/>
      <c r="N457" s="41">
        <v>1500</v>
      </c>
      <c r="O457" s="50">
        <v>1000</v>
      </c>
      <c r="P457" s="50">
        <v>1200</v>
      </c>
    </row>
    <row r="458" spans="2:16" ht="14">
      <c r="B458" s="36">
        <v>455</v>
      </c>
      <c r="C458" s="35" t="s">
        <v>720</v>
      </c>
      <c r="D458" s="33" t="s">
        <v>721</v>
      </c>
      <c r="E458" s="33" t="s">
        <v>701</v>
      </c>
      <c r="F458" s="43" t="s">
        <v>149</v>
      </c>
      <c r="G458" s="44">
        <v>0.77083333333333337</v>
      </c>
      <c r="H458" s="43"/>
      <c r="I458" s="41">
        <v>7000</v>
      </c>
      <c r="J458" s="41">
        <v>4500</v>
      </c>
      <c r="K458" s="41">
        <v>2000</v>
      </c>
      <c r="L458" s="41"/>
      <c r="M458" s="41"/>
      <c r="N458" s="41">
        <v>2000</v>
      </c>
      <c r="O458" s="50">
        <v>1000</v>
      </c>
      <c r="P458" s="50">
        <v>1700</v>
      </c>
    </row>
    <row r="459" spans="2:16" ht="14">
      <c r="B459" s="36">
        <v>456</v>
      </c>
      <c r="C459" s="35" t="s">
        <v>722</v>
      </c>
      <c r="D459" s="33" t="s">
        <v>700</v>
      </c>
      <c r="E459" s="33" t="s">
        <v>703</v>
      </c>
      <c r="F459" s="43" t="s">
        <v>149</v>
      </c>
      <c r="G459" s="44">
        <v>0.77083333333333337</v>
      </c>
      <c r="H459" s="43"/>
      <c r="I459" s="41">
        <v>7000</v>
      </c>
      <c r="J459" s="41">
        <v>4500</v>
      </c>
      <c r="K459" s="41">
        <v>2000</v>
      </c>
      <c r="L459" s="41"/>
      <c r="M459" s="41"/>
      <c r="N459" s="41">
        <v>2000</v>
      </c>
      <c r="O459" s="50">
        <v>1000</v>
      </c>
      <c r="P459" s="50">
        <v>1700</v>
      </c>
    </row>
    <row r="460" spans="2:16" ht="14">
      <c r="B460" s="36">
        <v>457</v>
      </c>
      <c r="C460" s="35" t="s">
        <v>723</v>
      </c>
      <c r="D460" s="33" t="s">
        <v>700</v>
      </c>
      <c r="E460" s="33" t="s">
        <v>701</v>
      </c>
      <c r="F460" s="43" t="s">
        <v>151</v>
      </c>
      <c r="G460" s="44">
        <v>0.5</v>
      </c>
      <c r="H460" s="43"/>
      <c r="I460" s="41">
        <v>7500</v>
      </c>
      <c r="J460" s="41">
        <v>5000</v>
      </c>
      <c r="K460" s="41">
        <v>2500</v>
      </c>
      <c r="L460" s="41"/>
      <c r="M460" s="41"/>
      <c r="N460" s="41">
        <v>2500</v>
      </c>
      <c r="O460" s="50">
        <v>1500</v>
      </c>
      <c r="P460" s="50">
        <v>2200</v>
      </c>
    </row>
    <row r="461" spans="2:16" ht="14">
      <c r="B461" s="36">
        <v>458</v>
      </c>
      <c r="C461" s="35" t="s">
        <v>724</v>
      </c>
      <c r="D461" s="33" t="s">
        <v>700</v>
      </c>
      <c r="E461" s="33" t="s">
        <v>703</v>
      </c>
      <c r="F461" s="43" t="s">
        <v>151</v>
      </c>
      <c r="G461" s="44">
        <v>0.77083333333333337</v>
      </c>
      <c r="H461" s="43"/>
      <c r="I461" s="41">
        <v>8500</v>
      </c>
      <c r="J461" s="41">
        <v>5500</v>
      </c>
      <c r="K461" s="41">
        <v>3500</v>
      </c>
      <c r="L461" s="41"/>
      <c r="M461" s="41"/>
      <c r="N461" s="42" t="s">
        <v>123</v>
      </c>
      <c r="O461" s="50">
        <v>2000</v>
      </c>
      <c r="P461" s="50">
        <v>3200</v>
      </c>
    </row>
    <row r="462" spans="2:16" ht="14">
      <c r="B462" s="36">
        <v>459</v>
      </c>
      <c r="C462" s="35" t="s">
        <v>725</v>
      </c>
      <c r="D462" s="33" t="s">
        <v>726</v>
      </c>
      <c r="E462" s="33" t="s">
        <v>727</v>
      </c>
      <c r="F462" s="43" t="s">
        <v>149</v>
      </c>
      <c r="G462" s="44">
        <v>0.375</v>
      </c>
      <c r="H462" s="43"/>
      <c r="I462" s="42" t="s">
        <v>123</v>
      </c>
      <c r="J462" s="41">
        <v>6000</v>
      </c>
      <c r="K462" s="41">
        <v>3500</v>
      </c>
      <c r="L462" s="41"/>
      <c r="M462" s="41"/>
      <c r="N462" s="41">
        <v>3500</v>
      </c>
      <c r="O462" s="50">
        <v>2000</v>
      </c>
      <c r="P462" s="50">
        <v>3200</v>
      </c>
    </row>
    <row r="463" spans="2:16" ht="14">
      <c r="B463" s="36">
        <v>460</v>
      </c>
      <c r="C463" s="35" t="s">
        <v>728</v>
      </c>
      <c r="D463" s="33" t="s">
        <v>726</v>
      </c>
      <c r="E463" s="33" t="s">
        <v>727</v>
      </c>
      <c r="F463" s="43" t="s">
        <v>151</v>
      </c>
      <c r="G463" s="44">
        <v>0.375</v>
      </c>
      <c r="H463" s="43"/>
      <c r="I463" s="42" t="s">
        <v>123</v>
      </c>
      <c r="J463" s="41">
        <v>6000</v>
      </c>
      <c r="K463" s="41">
        <v>3500</v>
      </c>
      <c r="L463" s="41"/>
      <c r="M463" s="41"/>
      <c r="N463" s="41">
        <v>3500</v>
      </c>
      <c r="O463" s="50">
        <v>2000</v>
      </c>
      <c r="P463" s="50">
        <v>3200</v>
      </c>
    </row>
    <row r="464" spans="2:16" ht="14">
      <c r="B464" s="36">
        <v>461</v>
      </c>
      <c r="C464" s="35" t="s">
        <v>729</v>
      </c>
      <c r="D464" s="33" t="s">
        <v>726</v>
      </c>
      <c r="E464" s="33" t="s">
        <v>727</v>
      </c>
      <c r="F464" s="43" t="s">
        <v>153</v>
      </c>
      <c r="G464" s="44">
        <v>0.375</v>
      </c>
      <c r="H464" s="43"/>
      <c r="I464" s="42" t="s">
        <v>123</v>
      </c>
      <c r="J464" s="41">
        <v>6000</v>
      </c>
      <c r="K464" s="41">
        <v>3500</v>
      </c>
      <c r="L464" s="41"/>
      <c r="M464" s="41"/>
      <c r="N464" s="41">
        <v>3500</v>
      </c>
      <c r="O464" s="50">
        <v>2000</v>
      </c>
      <c r="P464" s="50">
        <v>3200</v>
      </c>
    </row>
    <row r="465" spans="2:16" ht="14">
      <c r="B465" s="36">
        <v>462</v>
      </c>
      <c r="C465" s="35" t="s">
        <v>730</v>
      </c>
      <c r="D465" s="33" t="s">
        <v>726</v>
      </c>
      <c r="E465" s="33" t="s">
        <v>727</v>
      </c>
      <c r="F465" s="43" t="s">
        <v>155</v>
      </c>
      <c r="G465" s="44">
        <v>0.375</v>
      </c>
      <c r="H465" s="43"/>
      <c r="I465" s="42" t="s">
        <v>123</v>
      </c>
      <c r="J465" s="41">
        <v>6000</v>
      </c>
      <c r="K465" s="41">
        <v>3500</v>
      </c>
      <c r="L465" s="41"/>
      <c r="M465" s="41"/>
      <c r="N465" s="41">
        <v>3500</v>
      </c>
      <c r="O465" s="50">
        <v>2000</v>
      </c>
      <c r="P465" s="50">
        <v>3200</v>
      </c>
    </row>
    <row r="466" spans="2:16" ht="14">
      <c r="B466" s="36">
        <v>463</v>
      </c>
      <c r="C466" s="35" t="s">
        <v>731</v>
      </c>
      <c r="D466" s="33" t="s">
        <v>726</v>
      </c>
      <c r="E466" s="33" t="s">
        <v>727</v>
      </c>
      <c r="F466" s="43" t="s">
        <v>157</v>
      </c>
      <c r="G466" s="44">
        <v>0.375</v>
      </c>
      <c r="H466" s="43"/>
      <c r="I466" s="42" t="s">
        <v>123</v>
      </c>
      <c r="J466" s="41">
        <v>6000</v>
      </c>
      <c r="K466" s="41">
        <v>3500</v>
      </c>
      <c r="L466" s="41"/>
      <c r="M466" s="41"/>
      <c r="N466" s="41">
        <v>3500</v>
      </c>
      <c r="O466" s="50">
        <v>2000</v>
      </c>
      <c r="P466" s="50">
        <v>3200</v>
      </c>
    </row>
    <row r="467" spans="2:16" ht="14">
      <c r="B467" s="36">
        <v>464</v>
      </c>
      <c r="C467" s="35" t="s">
        <v>732</v>
      </c>
      <c r="D467" s="33" t="s">
        <v>726</v>
      </c>
      <c r="E467" s="33" t="s">
        <v>727</v>
      </c>
      <c r="F467" s="43" t="s">
        <v>203</v>
      </c>
      <c r="G467" s="44">
        <v>0.375</v>
      </c>
      <c r="H467" s="43"/>
      <c r="I467" s="42" t="s">
        <v>123</v>
      </c>
      <c r="J467" s="41">
        <v>6000</v>
      </c>
      <c r="K467" s="41">
        <v>3500</v>
      </c>
      <c r="L467" s="41"/>
      <c r="M467" s="41"/>
      <c r="N467" s="41">
        <v>3500</v>
      </c>
      <c r="O467" s="50">
        <v>2000</v>
      </c>
      <c r="P467" s="50">
        <v>3200</v>
      </c>
    </row>
    <row r="468" spans="2:16" ht="14">
      <c r="B468" s="36">
        <v>465</v>
      </c>
      <c r="C468" s="35" t="s">
        <v>733</v>
      </c>
      <c r="D468" s="33" t="s">
        <v>726</v>
      </c>
      <c r="E468" s="33" t="s">
        <v>727</v>
      </c>
      <c r="F468" s="43" t="s">
        <v>205</v>
      </c>
      <c r="G468" s="44">
        <v>0.375</v>
      </c>
      <c r="H468" s="43"/>
      <c r="I468" s="42" t="s">
        <v>123</v>
      </c>
      <c r="J468" s="41">
        <v>6000</v>
      </c>
      <c r="K468" s="41">
        <v>3500</v>
      </c>
      <c r="L468" s="41"/>
      <c r="M468" s="41"/>
      <c r="N468" s="41">
        <v>3500</v>
      </c>
      <c r="O468" s="50">
        <v>2000</v>
      </c>
      <c r="P468" s="50">
        <v>3200</v>
      </c>
    </row>
    <row r="469" spans="2:16" ht="14">
      <c r="B469" s="36">
        <v>466</v>
      </c>
      <c r="C469" s="35" t="s">
        <v>734</v>
      </c>
      <c r="D469" s="33" t="s">
        <v>726</v>
      </c>
      <c r="E469" s="33" t="s">
        <v>727</v>
      </c>
      <c r="F469" s="43" t="s">
        <v>207</v>
      </c>
      <c r="G469" s="44">
        <v>0.41666666666666669</v>
      </c>
      <c r="H469" s="43"/>
      <c r="I469" s="42" t="s">
        <v>123</v>
      </c>
      <c r="J469" s="42" t="s">
        <v>123</v>
      </c>
      <c r="K469" s="41">
        <v>4000</v>
      </c>
      <c r="L469" s="41"/>
      <c r="M469" s="41"/>
      <c r="N469" s="41">
        <v>4000</v>
      </c>
      <c r="O469" s="50">
        <v>2000</v>
      </c>
      <c r="P469" s="50">
        <v>3700</v>
      </c>
    </row>
    <row r="470" spans="2:16" ht="14">
      <c r="B470" s="36">
        <v>467</v>
      </c>
      <c r="C470" s="35" t="s">
        <v>735</v>
      </c>
      <c r="D470" s="33" t="s">
        <v>726</v>
      </c>
      <c r="E470" s="33" t="s">
        <v>727</v>
      </c>
      <c r="F470" s="43" t="s">
        <v>207</v>
      </c>
      <c r="G470" s="44">
        <v>0.58333333333333337</v>
      </c>
      <c r="H470" s="43"/>
      <c r="I470" s="42" t="s">
        <v>123</v>
      </c>
      <c r="J470" s="42" t="s">
        <v>123</v>
      </c>
      <c r="K470" s="41">
        <v>4500</v>
      </c>
      <c r="L470" s="41"/>
      <c r="M470" s="41"/>
      <c r="N470" s="41">
        <v>4500</v>
      </c>
      <c r="O470" s="50">
        <v>2500</v>
      </c>
      <c r="P470" s="50">
        <v>4200</v>
      </c>
    </row>
    <row r="471" spans="2:16" ht="14">
      <c r="B471" s="36">
        <v>468</v>
      </c>
      <c r="C471" s="35" t="s">
        <v>736</v>
      </c>
      <c r="D471" s="33" t="s">
        <v>737</v>
      </c>
      <c r="E471" s="33" t="s">
        <v>530</v>
      </c>
      <c r="F471" s="43" t="s">
        <v>130</v>
      </c>
      <c r="G471" s="44">
        <v>0.41666666666666669</v>
      </c>
      <c r="H471" s="43"/>
      <c r="I471" s="41">
        <v>5000</v>
      </c>
      <c r="J471" s="41">
        <v>2000</v>
      </c>
      <c r="K471" s="41"/>
      <c r="L471" s="41"/>
      <c r="M471" s="41"/>
      <c r="N471" s="41">
        <v>2000</v>
      </c>
      <c r="O471" s="50">
        <v>1000</v>
      </c>
      <c r="P471" s="50">
        <v>1700</v>
      </c>
    </row>
    <row r="472" spans="2:16" ht="14">
      <c r="B472" s="36">
        <v>469</v>
      </c>
      <c r="C472" s="35" t="s">
        <v>738</v>
      </c>
      <c r="D472" s="33" t="s">
        <v>737</v>
      </c>
      <c r="E472" s="33" t="s">
        <v>530</v>
      </c>
      <c r="F472" s="43" t="s">
        <v>133</v>
      </c>
      <c r="G472" s="44">
        <v>0.41666666666666669</v>
      </c>
      <c r="H472" s="43"/>
      <c r="I472" s="41">
        <v>5000</v>
      </c>
      <c r="J472" s="41">
        <v>2000</v>
      </c>
      <c r="K472" s="41"/>
      <c r="L472" s="41"/>
      <c r="M472" s="41"/>
      <c r="N472" s="41">
        <v>2000</v>
      </c>
      <c r="O472" s="50">
        <v>1000</v>
      </c>
      <c r="P472" s="50">
        <v>1700</v>
      </c>
    </row>
    <row r="473" spans="2:16" ht="14">
      <c r="B473" s="36">
        <v>470</v>
      </c>
      <c r="C473" s="35" t="s">
        <v>739</v>
      </c>
      <c r="D473" s="33" t="s">
        <v>737</v>
      </c>
      <c r="E473" s="33" t="s">
        <v>530</v>
      </c>
      <c r="F473" s="43" t="s">
        <v>136</v>
      </c>
      <c r="G473" s="44">
        <v>0.41666666666666669</v>
      </c>
      <c r="H473" s="43"/>
      <c r="I473" s="41">
        <v>5000</v>
      </c>
      <c r="J473" s="41">
        <v>2000</v>
      </c>
      <c r="K473" s="41"/>
      <c r="L473" s="41"/>
      <c r="M473" s="41"/>
      <c r="N473" s="41">
        <v>2000</v>
      </c>
      <c r="O473" s="50">
        <v>1000</v>
      </c>
      <c r="P473" s="50">
        <v>1700</v>
      </c>
    </row>
    <row r="474" spans="2:16" ht="14">
      <c r="B474" s="36">
        <v>471</v>
      </c>
      <c r="C474" s="35" t="s">
        <v>740</v>
      </c>
      <c r="D474" s="33" t="s">
        <v>737</v>
      </c>
      <c r="E474" s="33" t="s">
        <v>530</v>
      </c>
      <c r="F474" s="43" t="s">
        <v>139</v>
      </c>
      <c r="G474" s="44">
        <v>0.41666666666666669</v>
      </c>
      <c r="H474" s="43"/>
      <c r="I474" s="41">
        <v>5000</v>
      </c>
      <c r="J474" s="41">
        <v>2000</v>
      </c>
      <c r="K474" s="41"/>
      <c r="L474" s="41"/>
      <c r="M474" s="41"/>
      <c r="N474" s="41">
        <v>2000</v>
      </c>
      <c r="O474" s="50">
        <v>1000</v>
      </c>
      <c r="P474" s="50">
        <v>1700</v>
      </c>
    </row>
    <row r="475" spans="2:16" ht="14">
      <c r="B475" s="36">
        <v>472</v>
      </c>
      <c r="C475" s="35" t="s">
        <v>741</v>
      </c>
      <c r="D475" s="33" t="s">
        <v>742</v>
      </c>
      <c r="E475" s="33" t="s">
        <v>322</v>
      </c>
      <c r="F475" s="43" t="s">
        <v>139</v>
      </c>
      <c r="G475" s="44">
        <v>0.375</v>
      </c>
      <c r="H475" s="31"/>
      <c r="I475" s="30">
        <v>8000</v>
      </c>
      <c r="J475" s="30">
        <v>6000</v>
      </c>
      <c r="K475" s="30"/>
      <c r="L475" s="30"/>
      <c r="M475" s="30"/>
      <c r="N475" s="30">
        <v>6000</v>
      </c>
      <c r="O475" s="45">
        <v>3000</v>
      </c>
      <c r="P475" s="45">
        <v>5700</v>
      </c>
    </row>
    <row r="476" spans="2:16" ht="14">
      <c r="B476" s="36">
        <v>473</v>
      </c>
      <c r="C476" s="35" t="s">
        <v>743</v>
      </c>
      <c r="D476" s="33" t="s">
        <v>742</v>
      </c>
      <c r="E476" s="33" t="s">
        <v>322</v>
      </c>
      <c r="F476" s="43" t="s">
        <v>139</v>
      </c>
      <c r="G476" s="44">
        <v>0.66666666666666663</v>
      </c>
      <c r="H476" s="31"/>
      <c r="I476" s="30">
        <v>8000</v>
      </c>
      <c r="J476" s="30">
        <v>6000</v>
      </c>
      <c r="K476" s="30"/>
      <c r="L476" s="30"/>
      <c r="M476" s="30"/>
      <c r="N476" s="30">
        <v>6000</v>
      </c>
      <c r="O476" s="45">
        <v>3000</v>
      </c>
      <c r="P476" s="45">
        <v>5700</v>
      </c>
    </row>
    <row r="477" spans="2:16" ht="14">
      <c r="B477" s="36">
        <v>474</v>
      </c>
      <c r="C477" s="35" t="s">
        <v>744</v>
      </c>
      <c r="D477" s="33" t="s">
        <v>742</v>
      </c>
      <c r="E477" s="33" t="s">
        <v>322</v>
      </c>
      <c r="F477" s="53" t="s">
        <v>745</v>
      </c>
      <c r="G477" s="44">
        <v>0.41666666666666669</v>
      </c>
      <c r="H477" s="31"/>
      <c r="I477" s="30">
        <v>12000</v>
      </c>
      <c r="J477" s="30">
        <v>9000</v>
      </c>
      <c r="K477" s="30"/>
      <c r="L477" s="30"/>
      <c r="M477" s="30"/>
      <c r="N477" s="30">
        <v>9000</v>
      </c>
      <c r="O477" s="45">
        <v>4500</v>
      </c>
      <c r="P477" s="45">
        <v>8700</v>
      </c>
    </row>
    <row r="478" spans="2:16" ht="14">
      <c r="B478" s="36">
        <v>475</v>
      </c>
      <c r="C478" s="35" t="s">
        <v>746</v>
      </c>
      <c r="D478" s="33" t="s">
        <v>742</v>
      </c>
      <c r="E478" s="33" t="s">
        <v>322</v>
      </c>
      <c r="F478" s="53" t="s">
        <v>747</v>
      </c>
      <c r="G478" s="44">
        <v>0.375</v>
      </c>
      <c r="H478" s="31"/>
      <c r="I478" s="30">
        <v>10000</v>
      </c>
      <c r="J478" s="30">
        <v>7500</v>
      </c>
      <c r="K478" s="30"/>
      <c r="L478" s="30"/>
      <c r="M478" s="30"/>
      <c r="N478" s="30">
        <v>7500</v>
      </c>
      <c r="O478" s="45">
        <v>4000</v>
      </c>
      <c r="P478" s="45">
        <v>7200</v>
      </c>
    </row>
    <row r="479" spans="2:16" ht="14">
      <c r="B479" s="36">
        <v>476</v>
      </c>
      <c r="C479" s="35" t="s">
        <v>748</v>
      </c>
      <c r="D479" s="33" t="s">
        <v>742</v>
      </c>
      <c r="E479" s="33" t="s">
        <v>322</v>
      </c>
      <c r="F479" s="53" t="s">
        <v>749</v>
      </c>
      <c r="G479" s="44">
        <v>0.375</v>
      </c>
      <c r="H479" s="31"/>
      <c r="I479" s="30">
        <v>10000</v>
      </c>
      <c r="J479" s="30">
        <v>7500</v>
      </c>
      <c r="K479" s="30"/>
      <c r="L479" s="30"/>
      <c r="M479" s="30"/>
      <c r="N479" s="30">
        <v>7500</v>
      </c>
      <c r="O479" s="45">
        <v>4000</v>
      </c>
      <c r="P479" s="45">
        <v>7200</v>
      </c>
    </row>
    <row r="480" spans="2:16" ht="14">
      <c r="B480" s="36">
        <v>477</v>
      </c>
      <c r="C480" s="35" t="s">
        <v>750</v>
      </c>
      <c r="D480" s="33" t="s">
        <v>742</v>
      </c>
      <c r="E480" s="33" t="s">
        <v>322</v>
      </c>
      <c r="F480" s="53" t="s">
        <v>749</v>
      </c>
      <c r="G480" s="44">
        <v>0.66666666666666663</v>
      </c>
      <c r="H480" s="31"/>
      <c r="I480" s="30">
        <v>10000</v>
      </c>
      <c r="J480" s="30">
        <v>7500</v>
      </c>
      <c r="K480" s="30"/>
      <c r="L480" s="30"/>
      <c r="M480" s="30"/>
      <c r="N480" s="30">
        <v>7500</v>
      </c>
      <c r="O480" s="45">
        <v>4000</v>
      </c>
      <c r="P480" s="45">
        <v>7200</v>
      </c>
    </row>
    <row r="481" spans="2:16" ht="14">
      <c r="B481" s="36">
        <v>478</v>
      </c>
      <c r="C481" s="35" t="s">
        <v>751</v>
      </c>
      <c r="D481" s="33" t="s">
        <v>742</v>
      </c>
      <c r="E481" s="33" t="s">
        <v>322</v>
      </c>
      <c r="F481" s="53" t="s">
        <v>752</v>
      </c>
      <c r="G481" s="44">
        <v>0.375</v>
      </c>
      <c r="H481" s="31"/>
      <c r="I481" s="30">
        <v>12000</v>
      </c>
      <c r="J481" s="30">
        <v>9000</v>
      </c>
      <c r="K481" s="30"/>
      <c r="L481" s="30"/>
      <c r="M481" s="30"/>
      <c r="N481" s="30">
        <v>9000</v>
      </c>
      <c r="O481" s="45">
        <v>4500</v>
      </c>
      <c r="P481" s="45">
        <v>8700</v>
      </c>
    </row>
    <row r="482" spans="2:16" ht="14">
      <c r="B482" s="36">
        <v>479</v>
      </c>
      <c r="C482" s="35" t="s">
        <v>753</v>
      </c>
      <c r="D482" s="33" t="s">
        <v>742</v>
      </c>
      <c r="E482" s="33" t="s">
        <v>322</v>
      </c>
      <c r="F482" s="53" t="s">
        <v>754</v>
      </c>
      <c r="G482" s="44">
        <v>0.375</v>
      </c>
      <c r="H482" s="31"/>
      <c r="I482" s="30">
        <v>12000</v>
      </c>
      <c r="J482" s="30">
        <v>9000</v>
      </c>
      <c r="K482" s="30"/>
      <c r="L482" s="30"/>
      <c r="M482" s="30"/>
      <c r="N482" s="30">
        <v>9000</v>
      </c>
      <c r="O482" s="45">
        <v>4500</v>
      </c>
      <c r="P482" s="45">
        <v>8700</v>
      </c>
    </row>
    <row r="483" spans="2:16" ht="14">
      <c r="B483" s="36">
        <v>480</v>
      </c>
      <c r="C483" s="35" t="s">
        <v>755</v>
      </c>
      <c r="D483" s="33" t="s">
        <v>742</v>
      </c>
      <c r="E483" s="33" t="s">
        <v>322</v>
      </c>
      <c r="F483" s="53" t="s">
        <v>756</v>
      </c>
      <c r="G483" s="44">
        <v>0.375</v>
      </c>
      <c r="H483" s="31"/>
      <c r="I483" s="30">
        <v>12000</v>
      </c>
      <c r="J483" s="30">
        <v>9000</v>
      </c>
      <c r="K483" s="30"/>
      <c r="L483" s="30"/>
      <c r="M483" s="30"/>
      <c r="N483" s="30">
        <v>9000</v>
      </c>
      <c r="O483" s="45">
        <v>4500</v>
      </c>
      <c r="P483" s="45">
        <v>8700</v>
      </c>
    </row>
    <row r="484" spans="2:16" ht="14">
      <c r="B484" s="36">
        <v>481</v>
      </c>
      <c r="C484" s="35" t="s">
        <v>757</v>
      </c>
      <c r="D484" s="33" t="s">
        <v>742</v>
      </c>
      <c r="E484" s="33" t="s">
        <v>322</v>
      </c>
      <c r="F484" s="53" t="s">
        <v>758</v>
      </c>
      <c r="G484" s="44">
        <v>0.375</v>
      </c>
      <c r="H484" s="31"/>
      <c r="I484" s="30">
        <v>12000</v>
      </c>
      <c r="J484" s="30">
        <v>9000</v>
      </c>
      <c r="K484" s="30"/>
      <c r="L484" s="30"/>
      <c r="M484" s="30"/>
      <c r="N484" s="30">
        <v>9000</v>
      </c>
      <c r="O484" s="45">
        <v>4500</v>
      </c>
      <c r="P484" s="45">
        <v>8700</v>
      </c>
    </row>
    <row r="485" spans="2:16" ht="14">
      <c r="B485" s="36">
        <v>482</v>
      </c>
      <c r="C485" s="35" t="s">
        <v>759</v>
      </c>
      <c r="D485" s="33" t="s">
        <v>742</v>
      </c>
      <c r="E485" s="33" t="s">
        <v>322</v>
      </c>
      <c r="F485" s="53" t="s">
        <v>760</v>
      </c>
      <c r="G485" s="44">
        <v>0.58333333333333337</v>
      </c>
      <c r="H485" s="31"/>
      <c r="I485" s="30">
        <v>12000</v>
      </c>
      <c r="J485" s="30">
        <v>9000</v>
      </c>
      <c r="K485" s="30"/>
      <c r="L485" s="30"/>
      <c r="M485" s="30"/>
      <c r="N485" s="30">
        <v>9000</v>
      </c>
      <c r="O485" s="45">
        <v>4500</v>
      </c>
      <c r="P485" s="45">
        <v>8700</v>
      </c>
    </row>
    <row r="486" spans="2:16" ht="14">
      <c r="B486" s="36">
        <v>483</v>
      </c>
      <c r="C486" s="35" t="s">
        <v>761</v>
      </c>
      <c r="D486" s="33" t="s">
        <v>742</v>
      </c>
      <c r="E486" s="33" t="s">
        <v>322</v>
      </c>
      <c r="F486" s="53" t="s">
        <v>762</v>
      </c>
      <c r="G486" s="44">
        <v>0.5</v>
      </c>
      <c r="H486" s="31"/>
      <c r="I486" s="30">
        <v>12000</v>
      </c>
      <c r="J486" s="30">
        <v>9000</v>
      </c>
      <c r="K486" s="30"/>
      <c r="L486" s="30"/>
      <c r="M486" s="30"/>
      <c r="N486" s="30">
        <v>9000</v>
      </c>
      <c r="O486" s="45">
        <v>4500</v>
      </c>
      <c r="P486" s="45">
        <v>8700</v>
      </c>
    </row>
    <row r="487" spans="2:16" ht="14">
      <c r="B487" s="36">
        <v>484</v>
      </c>
      <c r="C487" s="35" t="s">
        <v>763</v>
      </c>
      <c r="D487" s="33" t="s">
        <v>764</v>
      </c>
      <c r="E487" s="33" t="s">
        <v>765</v>
      </c>
      <c r="F487" s="43" t="s">
        <v>139</v>
      </c>
      <c r="G487" s="44">
        <v>0.375</v>
      </c>
      <c r="H487" s="43"/>
      <c r="I487" s="41">
        <v>3500</v>
      </c>
      <c r="J487" s="41"/>
      <c r="K487" s="41"/>
      <c r="L487" s="41"/>
      <c r="M487" s="41"/>
      <c r="N487" s="41">
        <v>3500</v>
      </c>
      <c r="O487" s="50">
        <v>2000</v>
      </c>
      <c r="P487" s="50">
        <v>3200</v>
      </c>
    </row>
    <row r="488" spans="2:16" ht="14">
      <c r="B488" s="36">
        <v>485</v>
      </c>
      <c r="C488" s="35" t="s">
        <v>766</v>
      </c>
      <c r="D488" s="33" t="s">
        <v>764</v>
      </c>
      <c r="E488" s="33" t="s">
        <v>765</v>
      </c>
      <c r="F488" s="43" t="s">
        <v>142</v>
      </c>
      <c r="G488" s="44">
        <v>0.41666666666666669</v>
      </c>
      <c r="H488" s="43"/>
      <c r="I488" s="41">
        <v>3500</v>
      </c>
      <c r="J488" s="41"/>
      <c r="K488" s="41"/>
      <c r="L488" s="41"/>
      <c r="M488" s="41"/>
      <c r="N488" s="41">
        <v>3500</v>
      </c>
      <c r="O488" s="50">
        <v>2000</v>
      </c>
      <c r="P488" s="50">
        <v>3200</v>
      </c>
    </row>
    <row r="489" spans="2:16" ht="14">
      <c r="B489" s="36">
        <v>486</v>
      </c>
      <c r="C489" s="35" t="s">
        <v>767</v>
      </c>
      <c r="D489" s="33" t="s">
        <v>764</v>
      </c>
      <c r="E489" s="33" t="s">
        <v>765</v>
      </c>
      <c r="F489" s="43" t="s">
        <v>145</v>
      </c>
      <c r="G489" s="44">
        <v>0.41666666666666669</v>
      </c>
      <c r="H489" s="43"/>
      <c r="I489" s="41">
        <v>4000</v>
      </c>
      <c r="J489" s="41"/>
      <c r="K489" s="41"/>
      <c r="L489" s="41"/>
      <c r="M489" s="41"/>
      <c r="N489" s="42" t="s">
        <v>123</v>
      </c>
      <c r="O489" s="50">
        <v>2000</v>
      </c>
      <c r="P489" s="50">
        <v>3700</v>
      </c>
    </row>
    <row r="490" spans="2:16" ht="14">
      <c r="B490" s="36">
        <v>487</v>
      </c>
      <c r="C490" s="35" t="s">
        <v>768</v>
      </c>
      <c r="D490" s="33" t="s">
        <v>764</v>
      </c>
      <c r="E490" s="33" t="s">
        <v>765</v>
      </c>
      <c r="F490" s="43" t="s">
        <v>149</v>
      </c>
      <c r="G490" s="44">
        <v>0.5</v>
      </c>
      <c r="H490" s="42" t="s">
        <v>123</v>
      </c>
      <c r="I490" s="42" t="s">
        <v>123</v>
      </c>
      <c r="J490" s="42" t="s">
        <v>123</v>
      </c>
      <c r="K490" s="41"/>
      <c r="L490" s="41"/>
      <c r="M490" s="41"/>
      <c r="N490" s="42" t="s">
        <v>123</v>
      </c>
      <c r="O490" s="48" t="s">
        <v>123</v>
      </c>
      <c r="P490" s="48" t="s">
        <v>123</v>
      </c>
    </row>
    <row r="491" spans="2:16" ht="14">
      <c r="B491" s="36">
        <v>488</v>
      </c>
      <c r="C491" s="35" t="s">
        <v>769</v>
      </c>
      <c r="D491" s="33" t="s">
        <v>764</v>
      </c>
      <c r="E491" s="33" t="s">
        <v>765</v>
      </c>
      <c r="F491" s="43" t="s">
        <v>151</v>
      </c>
      <c r="G491" s="44">
        <v>0.5</v>
      </c>
      <c r="H491" s="42" t="s">
        <v>123</v>
      </c>
      <c r="I491" s="42" t="s">
        <v>123</v>
      </c>
      <c r="J491" s="42" t="s">
        <v>123</v>
      </c>
      <c r="K491" s="41"/>
      <c r="L491" s="41"/>
      <c r="M491" s="41"/>
      <c r="N491" s="42" t="s">
        <v>123</v>
      </c>
      <c r="O491" s="48" t="s">
        <v>123</v>
      </c>
      <c r="P491" s="48" t="s">
        <v>123</v>
      </c>
    </row>
    <row r="492" spans="2:16" ht="14">
      <c r="B492" s="36">
        <v>489</v>
      </c>
      <c r="C492" s="35" t="s">
        <v>770</v>
      </c>
      <c r="D492" s="33" t="s">
        <v>764</v>
      </c>
      <c r="E492" s="33" t="s">
        <v>765</v>
      </c>
      <c r="F492" s="43" t="s">
        <v>153</v>
      </c>
      <c r="G492" s="44">
        <v>0.375</v>
      </c>
      <c r="H492" s="43"/>
      <c r="I492" s="41">
        <v>3500</v>
      </c>
      <c r="J492" s="41"/>
      <c r="K492" s="41"/>
      <c r="L492" s="41"/>
      <c r="M492" s="41"/>
      <c r="N492" s="42" t="s">
        <v>123</v>
      </c>
      <c r="O492" s="50">
        <v>2000</v>
      </c>
      <c r="P492" s="50">
        <v>3200</v>
      </c>
    </row>
    <row r="493" spans="2:16" ht="14">
      <c r="B493" s="36">
        <v>490</v>
      </c>
      <c r="C493" s="35" t="s">
        <v>771</v>
      </c>
      <c r="D493" s="33" t="s">
        <v>764</v>
      </c>
      <c r="E493" s="33" t="s">
        <v>765</v>
      </c>
      <c r="F493" s="43" t="s">
        <v>155</v>
      </c>
      <c r="G493" s="44">
        <v>0.41666666666666669</v>
      </c>
      <c r="H493" s="43"/>
      <c r="I493" s="41">
        <v>3500</v>
      </c>
      <c r="J493" s="41"/>
      <c r="K493" s="41"/>
      <c r="L493" s="41"/>
      <c r="M493" s="41"/>
      <c r="N493" s="42" t="s">
        <v>123</v>
      </c>
      <c r="O493" s="50">
        <v>2000</v>
      </c>
      <c r="P493" s="50">
        <v>3200</v>
      </c>
    </row>
    <row r="494" spans="2:16" ht="14">
      <c r="B494" s="36">
        <v>491</v>
      </c>
      <c r="C494" s="35" t="s">
        <v>772</v>
      </c>
      <c r="D494" s="33" t="s">
        <v>764</v>
      </c>
      <c r="E494" s="33" t="s">
        <v>765</v>
      </c>
      <c r="F494" s="43" t="s">
        <v>157</v>
      </c>
      <c r="G494" s="44">
        <v>0.41666666666666669</v>
      </c>
      <c r="H494" s="43"/>
      <c r="I494" s="41">
        <v>4000</v>
      </c>
      <c r="J494" s="41"/>
      <c r="K494" s="41"/>
      <c r="L494" s="41"/>
      <c r="M494" s="41"/>
      <c r="N494" s="42" t="s">
        <v>123</v>
      </c>
      <c r="O494" s="50">
        <v>2000</v>
      </c>
      <c r="P494" s="50">
        <v>3700</v>
      </c>
    </row>
    <row r="495" spans="2:16" ht="14">
      <c r="B495" s="36">
        <v>492</v>
      </c>
      <c r="C495" s="35" t="s">
        <v>773</v>
      </c>
      <c r="D495" s="33" t="s">
        <v>764</v>
      </c>
      <c r="E495" s="33" t="s">
        <v>765</v>
      </c>
      <c r="F495" s="43" t="s">
        <v>203</v>
      </c>
      <c r="G495" s="44">
        <v>0.4375</v>
      </c>
      <c r="H495" s="42" t="s">
        <v>123</v>
      </c>
      <c r="I495" s="42" t="s">
        <v>123</v>
      </c>
      <c r="J495" s="42" t="s">
        <v>123</v>
      </c>
      <c r="K495" s="41"/>
      <c r="L495" s="41"/>
      <c r="M495" s="41"/>
      <c r="N495" s="42" t="s">
        <v>123</v>
      </c>
      <c r="O495" s="48" t="s">
        <v>123</v>
      </c>
      <c r="P495" s="48" t="s">
        <v>123</v>
      </c>
    </row>
    <row r="496" spans="2:16" ht="14">
      <c r="B496" s="36">
        <v>493</v>
      </c>
      <c r="C496" s="35" t="s">
        <v>774</v>
      </c>
      <c r="D496" s="33" t="s">
        <v>764</v>
      </c>
      <c r="E496" s="33" t="s">
        <v>765</v>
      </c>
      <c r="F496" s="43" t="s">
        <v>205</v>
      </c>
      <c r="G496" s="44">
        <v>0.5625</v>
      </c>
      <c r="H496" s="42" t="s">
        <v>123</v>
      </c>
      <c r="I496" s="42" t="s">
        <v>123</v>
      </c>
      <c r="J496" s="42" t="s">
        <v>123</v>
      </c>
      <c r="K496" s="41"/>
      <c r="L496" s="41"/>
      <c r="M496" s="41"/>
      <c r="N496" s="42" t="s">
        <v>123</v>
      </c>
      <c r="O496" s="48" t="s">
        <v>123</v>
      </c>
      <c r="P496" s="48" t="s">
        <v>123</v>
      </c>
    </row>
    <row r="497" spans="2:16" ht="14">
      <c r="B497" s="36">
        <v>494</v>
      </c>
      <c r="C497" s="35" t="s">
        <v>775</v>
      </c>
      <c r="D497" s="33" t="s">
        <v>776</v>
      </c>
      <c r="E497" s="33" t="s">
        <v>613</v>
      </c>
      <c r="F497" s="43" t="s">
        <v>130</v>
      </c>
      <c r="G497" s="44">
        <v>0.41666666666666669</v>
      </c>
      <c r="H497" s="43"/>
      <c r="I497" s="41">
        <v>4000</v>
      </c>
      <c r="J497" s="41">
        <v>2000</v>
      </c>
      <c r="K497" s="41"/>
      <c r="L497" s="41"/>
      <c r="M497" s="41"/>
      <c r="N497" s="41">
        <v>2000</v>
      </c>
      <c r="O497" s="50">
        <v>1000</v>
      </c>
      <c r="P497" s="50">
        <v>1700</v>
      </c>
    </row>
    <row r="498" spans="2:16" ht="14">
      <c r="B498" s="36">
        <v>495</v>
      </c>
      <c r="C498" s="35" t="s">
        <v>777</v>
      </c>
      <c r="D498" s="33" t="s">
        <v>776</v>
      </c>
      <c r="E498" s="33" t="s">
        <v>613</v>
      </c>
      <c r="F498" s="43" t="s">
        <v>130</v>
      </c>
      <c r="G498" s="44">
        <v>0.66666666666666663</v>
      </c>
      <c r="H498" s="43"/>
      <c r="I498" s="41">
        <v>4000</v>
      </c>
      <c r="J498" s="41">
        <v>2000</v>
      </c>
      <c r="K498" s="41"/>
      <c r="L498" s="41"/>
      <c r="M498" s="41"/>
      <c r="N498" s="41">
        <v>2000</v>
      </c>
      <c r="O498" s="50">
        <v>1000</v>
      </c>
      <c r="P498" s="50">
        <v>1700</v>
      </c>
    </row>
    <row r="499" spans="2:16" ht="14">
      <c r="B499" s="36">
        <v>496</v>
      </c>
      <c r="C499" s="35" t="s">
        <v>778</v>
      </c>
      <c r="D499" s="33" t="s">
        <v>776</v>
      </c>
      <c r="E499" s="33" t="s">
        <v>613</v>
      </c>
      <c r="F499" s="43" t="s">
        <v>133</v>
      </c>
      <c r="G499" s="44">
        <v>0.41666666666666669</v>
      </c>
      <c r="H499" s="43"/>
      <c r="I499" s="41">
        <v>6000</v>
      </c>
      <c r="J499" s="41">
        <v>3000</v>
      </c>
      <c r="K499" s="41"/>
      <c r="L499" s="41"/>
      <c r="M499" s="41"/>
      <c r="N499" s="41">
        <v>3000</v>
      </c>
      <c r="O499" s="50">
        <v>1500</v>
      </c>
      <c r="P499" s="50">
        <v>2700</v>
      </c>
    </row>
    <row r="500" spans="2:16" ht="14">
      <c r="B500" s="36">
        <v>497</v>
      </c>
      <c r="C500" s="35" t="s">
        <v>779</v>
      </c>
      <c r="D500" s="33" t="s">
        <v>776</v>
      </c>
      <c r="E500" s="33" t="s">
        <v>613</v>
      </c>
      <c r="F500" s="43" t="s">
        <v>136</v>
      </c>
      <c r="G500" s="44">
        <v>0.58333333333333337</v>
      </c>
      <c r="H500" s="43"/>
      <c r="I500" s="42" t="s">
        <v>123</v>
      </c>
      <c r="J500" s="41">
        <v>4000</v>
      </c>
      <c r="K500" s="41"/>
      <c r="L500" s="41"/>
      <c r="M500" s="41"/>
      <c r="N500" s="41">
        <v>4000</v>
      </c>
      <c r="O500" s="50">
        <v>2000</v>
      </c>
      <c r="P500" s="50">
        <v>3700</v>
      </c>
    </row>
    <row r="501" spans="2:16" ht="14">
      <c r="B501" s="36">
        <v>498</v>
      </c>
      <c r="C501" s="35" t="s">
        <v>780</v>
      </c>
      <c r="D501" s="33" t="s">
        <v>781</v>
      </c>
      <c r="E501" s="33" t="s">
        <v>782</v>
      </c>
      <c r="F501" s="43" t="s">
        <v>246</v>
      </c>
      <c r="G501" s="44">
        <v>0.375</v>
      </c>
      <c r="H501" s="43"/>
      <c r="I501" s="41">
        <v>2000</v>
      </c>
      <c r="J501" s="41"/>
      <c r="K501" s="41"/>
      <c r="L501" s="41"/>
      <c r="M501" s="41"/>
      <c r="N501" s="41">
        <v>2000</v>
      </c>
      <c r="O501" s="50">
        <v>1000</v>
      </c>
      <c r="P501" s="50">
        <v>1700</v>
      </c>
    </row>
    <row r="502" spans="2:16" ht="14">
      <c r="B502" s="36">
        <v>499</v>
      </c>
      <c r="C502" s="35" t="s">
        <v>783</v>
      </c>
      <c r="D502" s="33" t="s">
        <v>781</v>
      </c>
      <c r="E502" s="33" t="s">
        <v>782</v>
      </c>
      <c r="F502" s="43" t="s">
        <v>246</v>
      </c>
      <c r="G502" s="44">
        <v>0.58333333333333337</v>
      </c>
      <c r="H502" s="43"/>
      <c r="I502" s="41">
        <v>2000</v>
      </c>
      <c r="J502" s="41"/>
      <c r="K502" s="41"/>
      <c r="L502" s="41"/>
      <c r="M502" s="41"/>
      <c r="N502" s="41">
        <v>2000</v>
      </c>
      <c r="O502" s="50">
        <v>1000</v>
      </c>
      <c r="P502" s="50">
        <v>1700</v>
      </c>
    </row>
    <row r="503" spans="2:16" ht="14">
      <c r="B503" s="36">
        <v>500</v>
      </c>
      <c r="C503" s="35" t="s">
        <v>784</v>
      </c>
      <c r="D503" s="33" t="s">
        <v>781</v>
      </c>
      <c r="E503" s="33" t="s">
        <v>782</v>
      </c>
      <c r="F503" s="43" t="s">
        <v>248</v>
      </c>
      <c r="G503" s="44">
        <v>0.375</v>
      </c>
      <c r="H503" s="43"/>
      <c r="I503" s="41">
        <v>2000</v>
      </c>
      <c r="J503" s="41"/>
      <c r="K503" s="41"/>
      <c r="L503" s="41"/>
      <c r="M503" s="41"/>
      <c r="N503" s="41">
        <v>2000</v>
      </c>
      <c r="O503" s="50">
        <v>1000</v>
      </c>
      <c r="P503" s="50">
        <v>1700</v>
      </c>
    </row>
    <row r="504" spans="2:16" ht="14">
      <c r="B504" s="36">
        <v>501</v>
      </c>
      <c r="C504" s="35" t="s">
        <v>785</v>
      </c>
      <c r="D504" s="33" t="s">
        <v>781</v>
      </c>
      <c r="E504" s="33" t="s">
        <v>782</v>
      </c>
      <c r="F504" s="43" t="s">
        <v>248</v>
      </c>
      <c r="G504" s="44">
        <v>0.58333333333333337</v>
      </c>
      <c r="H504" s="43"/>
      <c r="I504" s="41">
        <v>2000</v>
      </c>
      <c r="J504" s="41"/>
      <c r="K504" s="41"/>
      <c r="L504" s="41"/>
      <c r="M504" s="41"/>
      <c r="N504" s="41">
        <v>2000</v>
      </c>
      <c r="O504" s="50">
        <v>1000</v>
      </c>
      <c r="P504" s="50">
        <v>1700</v>
      </c>
    </row>
    <row r="505" spans="2:16" ht="14">
      <c r="B505" s="36">
        <v>502</v>
      </c>
      <c r="C505" s="35" t="s">
        <v>786</v>
      </c>
      <c r="D505" s="33" t="s">
        <v>781</v>
      </c>
      <c r="E505" s="33" t="s">
        <v>782</v>
      </c>
      <c r="F505" s="43" t="s">
        <v>130</v>
      </c>
      <c r="G505" s="44">
        <v>0.375</v>
      </c>
      <c r="H505" s="43"/>
      <c r="I505" s="41">
        <v>4000</v>
      </c>
      <c r="J505" s="41"/>
      <c r="K505" s="41"/>
      <c r="L505" s="41"/>
      <c r="M505" s="41"/>
      <c r="N505" s="41">
        <v>4000</v>
      </c>
      <c r="O505" s="50">
        <v>2000</v>
      </c>
      <c r="P505" s="50">
        <v>3700</v>
      </c>
    </row>
    <row r="506" spans="2:16" ht="14">
      <c r="B506" s="36">
        <v>503</v>
      </c>
      <c r="C506" s="35" t="s">
        <v>787</v>
      </c>
      <c r="D506" s="33" t="s">
        <v>781</v>
      </c>
      <c r="E506" s="33" t="s">
        <v>782</v>
      </c>
      <c r="F506" s="43" t="s">
        <v>130</v>
      </c>
      <c r="G506" s="44">
        <v>0.58333333333333337</v>
      </c>
      <c r="H506" s="43"/>
      <c r="I506" s="41">
        <v>4000</v>
      </c>
      <c r="J506" s="41"/>
      <c r="K506" s="41"/>
      <c r="L506" s="41"/>
      <c r="M506" s="41"/>
      <c r="N506" s="41">
        <v>4000</v>
      </c>
      <c r="O506" s="50">
        <v>2000</v>
      </c>
      <c r="P506" s="50">
        <v>3700</v>
      </c>
    </row>
    <row r="507" spans="2:16" ht="14">
      <c r="B507" s="36">
        <v>504</v>
      </c>
      <c r="C507" s="35" t="s">
        <v>788</v>
      </c>
      <c r="D507" s="33" t="s">
        <v>781</v>
      </c>
      <c r="E507" s="33" t="s">
        <v>782</v>
      </c>
      <c r="F507" s="43" t="s">
        <v>136</v>
      </c>
      <c r="G507" s="44">
        <v>0.375</v>
      </c>
      <c r="H507" s="43"/>
      <c r="I507" s="41">
        <v>4000</v>
      </c>
      <c r="J507" s="41"/>
      <c r="K507" s="41"/>
      <c r="L507" s="41"/>
      <c r="M507" s="41"/>
      <c r="N507" s="41">
        <v>4000</v>
      </c>
      <c r="O507" s="50">
        <v>2000</v>
      </c>
      <c r="P507" s="50">
        <v>3700</v>
      </c>
    </row>
    <row r="508" spans="2:16" ht="14">
      <c r="B508" s="36">
        <v>505</v>
      </c>
      <c r="C508" s="35" t="s">
        <v>789</v>
      </c>
      <c r="D508" s="33" t="s">
        <v>781</v>
      </c>
      <c r="E508" s="33" t="s">
        <v>782</v>
      </c>
      <c r="F508" s="43" t="s">
        <v>136</v>
      </c>
      <c r="G508" s="44">
        <v>0.58333333333333337</v>
      </c>
      <c r="H508" s="43"/>
      <c r="I508" s="41">
        <v>6000</v>
      </c>
      <c r="J508" s="41"/>
      <c r="K508" s="41"/>
      <c r="L508" s="41"/>
      <c r="M508" s="41"/>
      <c r="N508" s="41">
        <v>6000</v>
      </c>
      <c r="O508" s="50">
        <v>3000</v>
      </c>
      <c r="P508" s="50">
        <v>5700</v>
      </c>
    </row>
    <row r="509" spans="2:16" ht="14">
      <c r="B509" s="36">
        <v>506</v>
      </c>
      <c r="C509" s="35" t="s">
        <v>790</v>
      </c>
      <c r="D509" s="33" t="s">
        <v>781</v>
      </c>
      <c r="E509" s="33" t="s">
        <v>782</v>
      </c>
      <c r="F509" s="43" t="s">
        <v>142</v>
      </c>
      <c r="G509" s="44">
        <v>0.375</v>
      </c>
      <c r="H509" s="43"/>
      <c r="I509" s="41">
        <v>2000</v>
      </c>
      <c r="J509" s="41"/>
      <c r="K509" s="41"/>
      <c r="L509" s="41"/>
      <c r="M509" s="41"/>
      <c r="N509" s="41">
        <v>2000</v>
      </c>
      <c r="O509" s="50">
        <v>1000</v>
      </c>
      <c r="P509" s="50">
        <v>1700</v>
      </c>
    </row>
    <row r="510" spans="2:16" ht="14">
      <c r="B510" s="36">
        <v>507</v>
      </c>
      <c r="C510" s="35" t="s">
        <v>791</v>
      </c>
      <c r="D510" s="33" t="s">
        <v>781</v>
      </c>
      <c r="E510" s="33" t="s">
        <v>782</v>
      </c>
      <c r="F510" s="43" t="s">
        <v>142</v>
      </c>
      <c r="G510" s="44">
        <v>0.58333333333333337</v>
      </c>
      <c r="H510" s="43"/>
      <c r="I510" s="41">
        <v>2000</v>
      </c>
      <c r="J510" s="41"/>
      <c r="K510" s="41"/>
      <c r="L510" s="41"/>
      <c r="M510" s="41"/>
      <c r="N510" s="41">
        <v>2000</v>
      </c>
      <c r="O510" s="50">
        <v>1000</v>
      </c>
      <c r="P510" s="50">
        <v>1700</v>
      </c>
    </row>
    <row r="511" spans="2:16" ht="14">
      <c r="B511" s="36">
        <v>508</v>
      </c>
      <c r="C511" s="35" t="s">
        <v>792</v>
      </c>
      <c r="D511" s="33" t="s">
        <v>781</v>
      </c>
      <c r="E511" s="33" t="s">
        <v>782</v>
      </c>
      <c r="F511" s="43" t="s">
        <v>145</v>
      </c>
      <c r="G511" s="44">
        <v>0.375</v>
      </c>
      <c r="H511" s="43"/>
      <c r="I511" s="41">
        <v>2000</v>
      </c>
      <c r="J511" s="41"/>
      <c r="K511" s="41"/>
      <c r="L511" s="41"/>
      <c r="M511" s="41"/>
      <c r="N511" s="41">
        <v>2000</v>
      </c>
      <c r="O511" s="50">
        <v>1000</v>
      </c>
      <c r="P511" s="50">
        <v>1700</v>
      </c>
    </row>
    <row r="512" spans="2:16" ht="14">
      <c r="B512" s="36">
        <v>509</v>
      </c>
      <c r="C512" s="35" t="s">
        <v>793</v>
      </c>
      <c r="D512" s="33" t="s">
        <v>781</v>
      </c>
      <c r="E512" s="33" t="s">
        <v>782</v>
      </c>
      <c r="F512" s="43" t="s">
        <v>145</v>
      </c>
      <c r="G512" s="44">
        <v>0.58333333333333337</v>
      </c>
      <c r="H512" s="43"/>
      <c r="I512" s="41">
        <v>2000</v>
      </c>
      <c r="J512" s="41"/>
      <c r="K512" s="41"/>
      <c r="L512" s="41"/>
      <c r="M512" s="41"/>
      <c r="N512" s="41">
        <v>2000</v>
      </c>
      <c r="O512" s="50">
        <v>1000</v>
      </c>
      <c r="P512" s="50">
        <v>1700</v>
      </c>
    </row>
    <row r="513" spans="1:16" ht="14">
      <c r="B513" s="36">
        <v>510</v>
      </c>
      <c r="C513" s="35" t="s">
        <v>794</v>
      </c>
      <c r="D513" s="33" t="s">
        <v>781</v>
      </c>
      <c r="E513" s="33" t="s">
        <v>782</v>
      </c>
      <c r="F513" s="43" t="s">
        <v>149</v>
      </c>
      <c r="G513" s="44">
        <v>0.375</v>
      </c>
      <c r="H513" s="43"/>
      <c r="I513" s="41">
        <v>2000</v>
      </c>
      <c r="J513" s="41"/>
      <c r="K513" s="41"/>
      <c r="L513" s="41"/>
      <c r="M513" s="41"/>
      <c r="N513" s="41">
        <v>2000</v>
      </c>
      <c r="O513" s="50">
        <v>1000</v>
      </c>
      <c r="P513" s="50">
        <v>1700</v>
      </c>
    </row>
    <row r="514" spans="1:16" ht="14">
      <c r="B514" s="36">
        <v>511</v>
      </c>
      <c r="C514" s="35" t="s">
        <v>795</v>
      </c>
      <c r="D514" s="33" t="s">
        <v>781</v>
      </c>
      <c r="E514" s="33" t="s">
        <v>782</v>
      </c>
      <c r="F514" s="43" t="s">
        <v>149</v>
      </c>
      <c r="G514" s="44">
        <v>0.58333333333333337</v>
      </c>
      <c r="H514" s="43"/>
      <c r="I514" s="41">
        <v>2000</v>
      </c>
      <c r="J514" s="41"/>
      <c r="K514" s="41"/>
      <c r="L514" s="41"/>
      <c r="M514" s="41"/>
      <c r="N514" s="41">
        <v>2000</v>
      </c>
      <c r="O514" s="50">
        <v>1000</v>
      </c>
      <c r="P514" s="50">
        <v>1700</v>
      </c>
    </row>
    <row r="515" spans="1:16" ht="14">
      <c r="B515" s="36">
        <v>512</v>
      </c>
      <c r="C515" s="35" t="s">
        <v>796</v>
      </c>
      <c r="D515" s="33" t="s">
        <v>781</v>
      </c>
      <c r="E515" s="33" t="s">
        <v>782</v>
      </c>
      <c r="F515" s="43" t="s">
        <v>153</v>
      </c>
      <c r="G515" s="44">
        <v>0.375</v>
      </c>
      <c r="H515" s="43"/>
      <c r="I515" s="41">
        <v>4000</v>
      </c>
      <c r="J515" s="41"/>
      <c r="K515" s="41"/>
      <c r="L515" s="41"/>
      <c r="M515" s="41"/>
      <c r="N515" s="41">
        <v>4000</v>
      </c>
      <c r="O515" s="50">
        <v>2000</v>
      </c>
      <c r="P515" s="50">
        <v>3700</v>
      </c>
    </row>
    <row r="516" spans="1:16" ht="14">
      <c r="B516" s="36">
        <v>513</v>
      </c>
      <c r="C516" s="35" t="s">
        <v>797</v>
      </c>
      <c r="D516" s="33" t="s">
        <v>781</v>
      </c>
      <c r="E516" s="33" t="s">
        <v>782</v>
      </c>
      <c r="F516" s="43" t="s">
        <v>153</v>
      </c>
      <c r="G516" s="44">
        <v>0.58333333333333337</v>
      </c>
      <c r="H516" s="43"/>
      <c r="I516" s="41">
        <v>4000</v>
      </c>
      <c r="J516" s="41"/>
      <c r="K516" s="41"/>
      <c r="L516" s="41"/>
      <c r="M516" s="41"/>
      <c r="N516" s="41">
        <v>4000</v>
      </c>
      <c r="O516" s="50">
        <v>2000</v>
      </c>
      <c r="P516" s="50">
        <v>3700</v>
      </c>
    </row>
    <row r="517" spans="1:16" ht="14">
      <c r="B517" s="36">
        <v>514</v>
      </c>
      <c r="C517" s="35" t="s">
        <v>798</v>
      </c>
      <c r="D517" s="33" t="s">
        <v>781</v>
      </c>
      <c r="E517" s="33" t="s">
        <v>782</v>
      </c>
      <c r="F517" s="43" t="s">
        <v>155</v>
      </c>
      <c r="G517" s="44">
        <v>0.375</v>
      </c>
      <c r="H517" s="43"/>
      <c r="I517" s="41">
        <v>4000</v>
      </c>
      <c r="J517" s="41"/>
      <c r="K517" s="41"/>
      <c r="L517" s="41"/>
      <c r="M517" s="41"/>
      <c r="N517" s="41">
        <v>4000</v>
      </c>
      <c r="O517" s="50">
        <v>2000</v>
      </c>
      <c r="P517" s="50">
        <v>3700</v>
      </c>
    </row>
    <row r="518" spans="1:16" ht="14">
      <c r="B518" s="36">
        <v>515</v>
      </c>
      <c r="C518" s="35" t="s">
        <v>799</v>
      </c>
      <c r="D518" s="33" t="s">
        <v>781</v>
      </c>
      <c r="E518" s="33" t="s">
        <v>782</v>
      </c>
      <c r="F518" s="43" t="s">
        <v>155</v>
      </c>
      <c r="G518" s="44">
        <v>0.58333333333333337</v>
      </c>
      <c r="H518" s="43"/>
      <c r="I518" s="41">
        <v>4000</v>
      </c>
      <c r="J518" s="41"/>
      <c r="K518" s="41"/>
      <c r="L518" s="41"/>
      <c r="M518" s="41"/>
      <c r="N518" s="41">
        <v>4000</v>
      </c>
      <c r="O518" s="50">
        <v>2000</v>
      </c>
      <c r="P518" s="50">
        <v>3700</v>
      </c>
    </row>
    <row r="519" spans="1:16" ht="14">
      <c r="B519" s="36">
        <v>516</v>
      </c>
      <c r="C519" s="35" t="s">
        <v>800</v>
      </c>
      <c r="D519" s="33" t="s">
        <v>781</v>
      </c>
      <c r="E519" s="33" t="s">
        <v>782</v>
      </c>
      <c r="F519" s="43" t="s">
        <v>203</v>
      </c>
      <c r="G519" s="44">
        <v>0.375</v>
      </c>
      <c r="H519" s="43"/>
      <c r="I519" s="41">
        <v>6000</v>
      </c>
      <c r="J519" s="41"/>
      <c r="K519" s="41"/>
      <c r="L519" s="41"/>
      <c r="M519" s="41"/>
      <c r="N519" s="41">
        <v>6000</v>
      </c>
      <c r="O519" s="50">
        <v>3000</v>
      </c>
      <c r="P519" s="50">
        <v>5700</v>
      </c>
    </row>
    <row r="520" spans="1:16" ht="14">
      <c r="B520" s="36">
        <v>517</v>
      </c>
      <c r="C520" s="35" t="s">
        <v>801</v>
      </c>
      <c r="D520" s="33" t="s">
        <v>781</v>
      </c>
      <c r="E520" s="33" t="s">
        <v>782</v>
      </c>
      <c r="F520" s="43" t="s">
        <v>203</v>
      </c>
      <c r="G520" s="44">
        <v>0.58333333333333337</v>
      </c>
      <c r="H520" s="43"/>
      <c r="I520" s="41">
        <v>6000</v>
      </c>
      <c r="J520" s="41"/>
      <c r="K520" s="41"/>
      <c r="L520" s="41"/>
      <c r="M520" s="41"/>
      <c r="N520" s="41">
        <v>6000</v>
      </c>
      <c r="O520" s="50">
        <v>3000</v>
      </c>
      <c r="P520" s="50">
        <v>5700</v>
      </c>
    </row>
    <row r="521" spans="1:16" ht="14">
      <c r="B521" s="36">
        <v>518</v>
      </c>
      <c r="C521" s="35" t="s">
        <v>802</v>
      </c>
      <c r="D521" s="33" t="s">
        <v>803</v>
      </c>
      <c r="E521" s="33" t="s">
        <v>782</v>
      </c>
      <c r="F521" s="43" t="s">
        <v>207</v>
      </c>
      <c r="G521" s="44">
        <v>0.375</v>
      </c>
      <c r="H521" s="43"/>
      <c r="I521" s="41">
        <v>8000</v>
      </c>
      <c r="J521" s="41"/>
      <c r="K521" s="41"/>
      <c r="L521" s="41"/>
      <c r="M521" s="41"/>
      <c r="N521" s="41">
        <v>8000</v>
      </c>
      <c r="O521" s="50">
        <v>4000</v>
      </c>
      <c r="P521" s="50">
        <v>7700</v>
      </c>
    </row>
    <row r="522" spans="1:16" ht="14">
      <c r="B522" s="36">
        <v>519</v>
      </c>
      <c r="C522" s="35" t="s">
        <v>804</v>
      </c>
      <c r="D522" s="33" t="s">
        <v>781</v>
      </c>
      <c r="E522" s="33" t="s">
        <v>782</v>
      </c>
      <c r="F522" s="43" t="s">
        <v>207</v>
      </c>
      <c r="G522" s="44">
        <v>0.58333333333333337</v>
      </c>
      <c r="H522" s="43"/>
      <c r="I522" s="41">
        <v>10000</v>
      </c>
      <c r="J522" s="41"/>
      <c r="K522" s="41"/>
      <c r="L522" s="41"/>
      <c r="M522" s="41"/>
      <c r="N522" s="41">
        <v>10000</v>
      </c>
      <c r="O522" s="50">
        <v>5000</v>
      </c>
      <c r="P522" s="50">
        <v>9700</v>
      </c>
    </row>
    <row r="523" spans="1:16" ht="14">
      <c r="B523" s="36">
        <v>520</v>
      </c>
      <c r="C523" s="35" t="s">
        <v>805</v>
      </c>
      <c r="D523" s="60" t="s">
        <v>806</v>
      </c>
      <c r="E523" s="33"/>
      <c r="F523" s="43" t="s">
        <v>149</v>
      </c>
      <c r="G523" s="44">
        <v>0.33333333333333331</v>
      </c>
      <c r="H523" s="43"/>
      <c r="I523" s="42" t="s">
        <v>123</v>
      </c>
      <c r="J523" s="41"/>
      <c r="K523" s="41"/>
      <c r="L523" s="41"/>
      <c r="M523" s="41"/>
      <c r="N523" s="42" t="s">
        <v>123</v>
      </c>
      <c r="O523" s="59" t="s">
        <v>123</v>
      </c>
      <c r="P523" s="59" t="s">
        <v>123</v>
      </c>
    </row>
    <row r="524" spans="1:16" ht="14">
      <c r="B524" s="36">
        <v>521</v>
      </c>
      <c r="C524" s="35" t="s">
        <v>807</v>
      </c>
      <c r="D524" s="60" t="s">
        <v>806</v>
      </c>
      <c r="E524" s="33"/>
      <c r="F524" s="43" t="s">
        <v>151</v>
      </c>
      <c r="G524" s="44">
        <v>0.33333333333333331</v>
      </c>
      <c r="H524" s="43"/>
      <c r="I524" s="42" t="s">
        <v>123</v>
      </c>
      <c r="J524" s="41"/>
      <c r="K524" s="41"/>
      <c r="L524" s="41"/>
      <c r="M524" s="41"/>
      <c r="N524" s="42" t="s">
        <v>123</v>
      </c>
      <c r="O524" s="59" t="s">
        <v>123</v>
      </c>
      <c r="P524" s="59" t="s">
        <v>123</v>
      </c>
    </row>
    <row r="525" spans="1:16" ht="14">
      <c r="B525" s="36">
        <v>522</v>
      </c>
      <c r="C525" s="35" t="s">
        <v>808</v>
      </c>
      <c r="D525" s="34" t="s">
        <v>809</v>
      </c>
      <c r="E525" s="33"/>
      <c r="F525" s="32" t="s">
        <v>351</v>
      </c>
      <c r="G525" s="32" t="s">
        <v>351</v>
      </c>
      <c r="H525" s="31"/>
      <c r="I525" s="30"/>
      <c r="J525" s="30"/>
      <c r="K525" s="30"/>
      <c r="L525" s="30"/>
      <c r="M525" s="30"/>
      <c r="N525" s="30"/>
      <c r="O525" s="45"/>
      <c r="P525" s="45"/>
    </row>
    <row r="526" spans="1:16" ht="14">
      <c r="B526" s="36">
        <v>523</v>
      </c>
      <c r="C526" s="35" t="s">
        <v>810</v>
      </c>
      <c r="D526" s="37" t="s">
        <v>811</v>
      </c>
      <c r="E526" s="33"/>
      <c r="F526" s="32" t="s">
        <v>351</v>
      </c>
      <c r="G526" s="32" t="s">
        <v>351</v>
      </c>
      <c r="H526" s="31"/>
      <c r="I526" s="30"/>
      <c r="J526" s="30"/>
      <c r="K526" s="30"/>
      <c r="L526" s="30"/>
      <c r="M526" s="30"/>
      <c r="N526" s="30"/>
      <c r="O526" s="45"/>
      <c r="P526" s="45"/>
    </row>
    <row r="527" spans="1:16" ht="14">
      <c r="B527" s="36">
        <v>524</v>
      </c>
      <c r="C527" s="35" t="s">
        <v>812</v>
      </c>
      <c r="D527" s="58" t="s">
        <v>813</v>
      </c>
      <c r="E527" s="33"/>
      <c r="F527" s="32" t="s">
        <v>351</v>
      </c>
      <c r="G527" s="32" t="s">
        <v>351</v>
      </c>
      <c r="H527" s="31"/>
      <c r="I527" s="30"/>
      <c r="J527" s="30"/>
      <c r="K527" s="30"/>
      <c r="L527" s="30"/>
      <c r="M527" s="30"/>
      <c r="N527" s="30"/>
      <c r="O527" s="45"/>
      <c r="P527" s="45"/>
    </row>
    <row r="528" spans="1:16" ht="14">
      <c r="A528" s="26" t="s">
        <v>814</v>
      </c>
      <c r="B528" s="36">
        <v>525</v>
      </c>
      <c r="C528" s="35" t="s">
        <v>815</v>
      </c>
      <c r="D528" s="33" t="s">
        <v>816</v>
      </c>
      <c r="E528" s="33" t="s">
        <v>121</v>
      </c>
      <c r="F528" s="31" t="s">
        <v>817</v>
      </c>
      <c r="G528" s="49">
        <v>0.75</v>
      </c>
      <c r="H528" s="31"/>
      <c r="I528" s="30">
        <v>30000</v>
      </c>
      <c r="J528" s="30">
        <v>15000</v>
      </c>
      <c r="K528" s="42" t="s">
        <v>123</v>
      </c>
      <c r="L528" s="42" t="s">
        <v>123</v>
      </c>
      <c r="M528" s="30"/>
      <c r="N528" s="30">
        <v>5500</v>
      </c>
      <c r="O528" s="48" t="s">
        <v>123</v>
      </c>
      <c r="P528" s="48" t="s">
        <v>123</v>
      </c>
    </row>
    <row r="529" spans="2:16" ht="14">
      <c r="B529" s="36">
        <v>526</v>
      </c>
      <c r="C529" s="35" t="s">
        <v>818</v>
      </c>
      <c r="D529" s="33" t="s">
        <v>819</v>
      </c>
      <c r="E529" s="33" t="s">
        <v>121</v>
      </c>
      <c r="F529" s="43" t="s">
        <v>820</v>
      </c>
      <c r="G529" s="44">
        <v>0.75</v>
      </c>
      <c r="H529" s="43"/>
      <c r="I529" s="41">
        <v>20000</v>
      </c>
      <c r="J529" s="41">
        <v>10000</v>
      </c>
      <c r="K529" s="41">
        <v>5500</v>
      </c>
      <c r="L529" s="41">
        <v>3500</v>
      </c>
      <c r="M529" s="41"/>
      <c r="N529" s="41">
        <v>3500</v>
      </c>
      <c r="O529" s="50">
        <v>2000</v>
      </c>
      <c r="P529" s="50">
        <v>3200</v>
      </c>
    </row>
    <row r="530" spans="2:16" ht="14">
      <c r="B530" s="36">
        <v>527</v>
      </c>
      <c r="C530" s="35" t="s">
        <v>821</v>
      </c>
      <c r="D530" s="33" t="s">
        <v>822</v>
      </c>
      <c r="E530" s="33" t="s">
        <v>196</v>
      </c>
      <c r="F530" s="55" t="s">
        <v>823</v>
      </c>
      <c r="G530" s="56" t="s">
        <v>197</v>
      </c>
      <c r="H530" s="55"/>
      <c r="I530" s="54"/>
      <c r="J530" s="54"/>
      <c r="K530" s="54"/>
      <c r="L530" s="54"/>
      <c r="M530" s="54"/>
      <c r="N530" s="54"/>
      <c r="O530" s="57"/>
      <c r="P530" s="57"/>
    </row>
    <row r="531" spans="2:16" ht="14">
      <c r="B531" s="36">
        <v>528</v>
      </c>
      <c r="C531" s="35" t="s">
        <v>824</v>
      </c>
      <c r="D531" s="33" t="s">
        <v>822</v>
      </c>
      <c r="E531" s="33" t="s">
        <v>196</v>
      </c>
      <c r="F531" s="55" t="s">
        <v>825</v>
      </c>
      <c r="G531" s="56" t="s">
        <v>197</v>
      </c>
      <c r="H531" s="55"/>
      <c r="I531" s="54"/>
      <c r="J531" s="54"/>
      <c r="K531" s="54"/>
      <c r="L531" s="54"/>
      <c r="M531" s="54"/>
      <c r="N531" s="54"/>
      <c r="O531" s="48"/>
      <c r="P531" s="48"/>
    </row>
    <row r="532" spans="2:16" ht="14">
      <c r="B532" s="36">
        <v>529</v>
      </c>
      <c r="C532" s="35" t="s">
        <v>826</v>
      </c>
      <c r="D532" s="33" t="s">
        <v>822</v>
      </c>
      <c r="E532" s="33" t="s">
        <v>196</v>
      </c>
      <c r="F532" s="43" t="s">
        <v>827</v>
      </c>
      <c r="G532" s="44">
        <v>0.375</v>
      </c>
      <c r="H532" s="43"/>
      <c r="I532" s="41">
        <v>1500</v>
      </c>
      <c r="J532" s="41"/>
      <c r="K532" s="41"/>
      <c r="L532" s="41"/>
      <c r="M532" s="41"/>
      <c r="N532" s="41">
        <v>1500</v>
      </c>
      <c r="O532" s="50">
        <v>800</v>
      </c>
      <c r="P532" s="50">
        <v>1200</v>
      </c>
    </row>
    <row r="533" spans="2:16" ht="14">
      <c r="B533" s="36">
        <v>530</v>
      </c>
      <c r="C533" s="35" t="s">
        <v>828</v>
      </c>
      <c r="D533" s="33" t="s">
        <v>822</v>
      </c>
      <c r="E533" s="33" t="s">
        <v>196</v>
      </c>
      <c r="F533" s="43" t="s">
        <v>829</v>
      </c>
      <c r="G533" s="44">
        <v>0.375</v>
      </c>
      <c r="H533" s="43"/>
      <c r="I533" s="41">
        <v>1500</v>
      </c>
      <c r="J533" s="41"/>
      <c r="K533" s="41"/>
      <c r="L533" s="41"/>
      <c r="M533" s="41"/>
      <c r="N533" s="41">
        <v>1500</v>
      </c>
      <c r="O533" s="50">
        <v>800</v>
      </c>
      <c r="P533" s="50">
        <v>1200</v>
      </c>
    </row>
    <row r="534" spans="2:16" ht="14">
      <c r="B534" s="36">
        <v>531</v>
      </c>
      <c r="C534" s="35" t="s">
        <v>830</v>
      </c>
      <c r="D534" s="33" t="s">
        <v>822</v>
      </c>
      <c r="E534" s="33" t="s">
        <v>196</v>
      </c>
      <c r="F534" s="43" t="s">
        <v>831</v>
      </c>
      <c r="G534" s="44">
        <v>0.375</v>
      </c>
      <c r="H534" s="43"/>
      <c r="I534" s="41">
        <v>1500</v>
      </c>
      <c r="J534" s="41"/>
      <c r="K534" s="41"/>
      <c r="L534" s="41"/>
      <c r="M534" s="41"/>
      <c r="N534" s="41">
        <v>1500</v>
      </c>
      <c r="O534" s="50">
        <v>800</v>
      </c>
      <c r="P534" s="50">
        <v>1200</v>
      </c>
    </row>
    <row r="535" spans="2:16" ht="14">
      <c r="B535" s="36">
        <v>532</v>
      </c>
      <c r="C535" s="35" t="s">
        <v>832</v>
      </c>
      <c r="D535" s="33" t="s">
        <v>822</v>
      </c>
      <c r="E535" s="33" t="s">
        <v>196</v>
      </c>
      <c r="F535" s="31" t="s">
        <v>820</v>
      </c>
      <c r="G535" s="49">
        <v>0.375</v>
      </c>
      <c r="H535" s="31"/>
      <c r="I535" s="30">
        <v>1500</v>
      </c>
      <c r="J535" s="30"/>
      <c r="K535" s="30"/>
      <c r="L535" s="30"/>
      <c r="M535" s="30"/>
      <c r="N535" s="42" t="s">
        <v>123</v>
      </c>
      <c r="O535" s="45">
        <v>800</v>
      </c>
      <c r="P535" s="45">
        <v>1200</v>
      </c>
    </row>
    <row r="536" spans="2:16" ht="14">
      <c r="B536" s="36">
        <v>533</v>
      </c>
      <c r="C536" s="35" t="s">
        <v>833</v>
      </c>
      <c r="D536" s="33" t="s">
        <v>834</v>
      </c>
      <c r="E536" s="33" t="s">
        <v>121</v>
      </c>
      <c r="F536" s="32" t="s">
        <v>351</v>
      </c>
      <c r="G536" s="32" t="s">
        <v>351</v>
      </c>
      <c r="H536" s="31"/>
      <c r="I536" s="30"/>
      <c r="J536" s="30"/>
      <c r="K536" s="30"/>
      <c r="L536" s="30"/>
      <c r="M536" s="30"/>
      <c r="N536" s="30"/>
      <c r="O536" s="45"/>
      <c r="P536" s="45"/>
    </row>
    <row r="537" spans="2:16" ht="14">
      <c r="B537" s="36">
        <v>534</v>
      </c>
      <c r="C537" s="35" t="s">
        <v>835</v>
      </c>
      <c r="D537" s="33" t="s">
        <v>834</v>
      </c>
      <c r="E537" s="33" t="s">
        <v>121</v>
      </c>
      <c r="F537" s="32" t="s">
        <v>351</v>
      </c>
      <c r="G537" s="32" t="s">
        <v>351</v>
      </c>
      <c r="H537" s="31"/>
      <c r="I537" s="30"/>
      <c r="J537" s="30"/>
      <c r="K537" s="30"/>
      <c r="L537" s="30"/>
      <c r="M537" s="30"/>
      <c r="N537" s="30"/>
      <c r="O537" s="45"/>
      <c r="P537" s="45"/>
    </row>
    <row r="538" spans="2:16" ht="14">
      <c r="B538" s="36">
        <v>535</v>
      </c>
      <c r="C538" s="35" t="s">
        <v>836</v>
      </c>
      <c r="D538" s="33" t="s">
        <v>834</v>
      </c>
      <c r="E538" s="33" t="s">
        <v>121</v>
      </c>
      <c r="F538" s="32" t="s">
        <v>351</v>
      </c>
      <c r="G538" s="32" t="s">
        <v>351</v>
      </c>
      <c r="H538" s="31"/>
      <c r="I538" s="30"/>
      <c r="J538" s="30"/>
      <c r="K538" s="30"/>
      <c r="L538" s="30"/>
      <c r="M538" s="30"/>
      <c r="N538" s="30"/>
      <c r="O538" s="45"/>
      <c r="P538" s="45"/>
    </row>
    <row r="539" spans="2:16" ht="14">
      <c r="B539" s="36">
        <v>536</v>
      </c>
      <c r="C539" s="35" t="s">
        <v>837</v>
      </c>
      <c r="D539" s="33" t="s">
        <v>834</v>
      </c>
      <c r="E539" s="33" t="s">
        <v>121</v>
      </c>
      <c r="F539" s="32" t="s">
        <v>351</v>
      </c>
      <c r="G539" s="32" t="s">
        <v>351</v>
      </c>
      <c r="H539" s="31"/>
      <c r="I539" s="30"/>
      <c r="J539" s="30"/>
      <c r="K539" s="30"/>
      <c r="L539" s="30"/>
      <c r="M539" s="30"/>
      <c r="N539" s="30"/>
      <c r="O539" s="45"/>
      <c r="P539" s="45"/>
    </row>
    <row r="540" spans="2:16" ht="14">
      <c r="B540" s="36">
        <v>537</v>
      </c>
      <c r="C540" s="35" t="s">
        <v>838</v>
      </c>
      <c r="D540" s="33" t="s">
        <v>834</v>
      </c>
      <c r="E540" s="33" t="s">
        <v>121</v>
      </c>
      <c r="F540" s="32" t="s">
        <v>351</v>
      </c>
      <c r="G540" s="32" t="s">
        <v>351</v>
      </c>
      <c r="H540" s="31"/>
      <c r="I540" s="30"/>
      <c r="J540" s="30"/>
      <c r="K540" s="30"/>
      <c r="L540" s="30"/>
      <c r="M540" s="30"/>
      <c r="N540" s="30"/>
      <c r="O540" s="45"/>
      <c r="P540" s="45"/>
    </row>
    <row r="541" spans="2:16" ht="14">
      <c r="B541" s="36">
        <v>538</v>
      </c>
      <c r="C541" s="35" t="s">
        <v>839</v>
      </c>
      <c r="D541" s="33" t="s">
        <v>834</v>
      </c>
      <c r="E541" s="33" t="s">
        <v>121</v>
      </c>
      <c r="F541" s="32" t="s">
        <v>351</v>
      </c>
      <c r="G541" s="32" t="s">
        <v>351</v>
      </c>
      <c r="H541" s="31"/>
      <c r="I541" s="30"/>
      <c r="J541" s="30"/>
      <c r="K541" s="30"/>
      <c r="L541" s="30"/>
      <c r="M541" s="30"/>
      <c r="N541" s="30"/>
      <c r="O541" s="45"/>
      <c r="P541" s="45"/>
    </row>
    <row r="542" spans="2:16" ht="14">
      <c r="B542" s="36">
        <v>539</v>
      </c>
      <c r="C542" s="35" t="s">
        <v>840</v>
      </c>
      <c r="D542" s="33" t="s">
        <v>834</v>
      </c>
      <c r="E542" s="33" t="s">
        <v>121</v>
      </c>
      <c r="F542" s="32" t="s">
        <v>351</v>
      </c>
      <c r="G542" s="32" t="s">
        <v>351</v>
      </c>
      <c r="H542" s="31"/>
      <c r="I542" s="30"/>
      <c r="J542" s="30"/>
      <c r="K542" s="30"/>
      <c r="L542" s="30"/>
      <c r="M542" s="30"/>
      <c r="N542" s="30"/>
      <c r="O542" s="45"/>
      <c r="P542" s="45"/>
    </row>
    <row r="543" spans="2:16" ht="14">
      <c r="B543" s="36">
        <v>540</v>
      </c>
      <c r="C543" s="35" t="s">
        <v>841</v>
      </c>
      <c r="D543" s="33" t="s">
        <v>834</v>
      </c>
      <c r="E543" s="33" t="s">
        <v>121</v>
      </c>
      <c r="F543" s="32" t="s">
        <v>351</v>
      </c>
      <c r="G543" s="32" t="s">
        <v>351</v>
      </c>
      <c r="H543" s="31"/>
      <c r="I543" s="30"/>
      <c r="J543" s="30"/>
      <c r="K543" s="30"/>
      <c r="L543" s="30"/>
      <c r="M543" s="30"/>
      <c r="N543" s="30"/>
      <c r="O543" s="45"/>
      <c r="P543" s="45"/>
    </row>
    <row r="544" spans="2:16" ht="14">
      <c r="B544" s="36">
        <v>541</v>
      </c>
      <c r="C544" s="35" t="s">
        <v>842</v>
      </c>
      <c r="D544" s="33" t="s">
        <v>834</v>
      </c>
      <c r="E544" s="33" t="s">
        <v>121</v>
      </c>
      <c r="F544" s="32" t="s">
        <v>351</v>
      </c>
      <c r="G544" s="32" t="s">
        <v>351</v>
      </c>
      <c r="H544" s="31"/>
      <c r="I544" s="30"/>
      <c r="J544" s="30"/>
      <c r="K544" s="30"/>
      <c r="L544" s="30"/>
      <c r="M544" s="30"/>
      <c r="N544" s="30"/>
      <c r="O544" s="45"/>
      <c r="P544" s="45"/>
    </row>
    <row r="545" spans="2:16" ht="14">
      <c r="B545" s="36">
        <v>542</v>
      </c>
      <c r="C545" s="35" t="s">
        <v>843</v>
      </c>
      <c r="D545" s="33" t="s">
        <v>834</v>
      </c>
      <c r="E545" s="33" t="s">
        <v>121</v>
      </c>
      <c r="F545" s="32" t="s">
        <v>351</v>
      </c>
      <c r="G545" s="32" t="s">
        <v>351</v>
      </c>
      <c r="H545" s="31"/>
      <c r="I545" s="30"/>
      <c r="J545" s="30"/>
      <c r="K545" s="30"/>
      <c r="L545" s="30"/>
      <c r="M545" s="30"/>
      <c r="N545" s="30"/>
      <c r="O545" s="45"/>
      <c r="P545" s="45"/>
    </row>
    <row r="546" spans="2:16" ht="14">
      <c r="B546" s="36">
        <v>543</v>
      </c>
      <c r="C546" s="35" t="s">
        <v>844</v>
      </c>
      <c r="D546" s="33" t="s">
        <v>845</v>
      </c>
      <c r="E546" s="33" t="s">
        <v>221</v>
      </c>
      <c r="F546" s="31" t="s">
        <v>846</v>
      </c>
      <c r="G546" s="49">
        <v>0.375</v>
      </c>
      <c r="H546" s="31"/>
      <c r="I546" s="42" t="s">
        <v>123</v>
      </c>
      <c r="J546" s="30">
        <v>1000</v>
      </c>
      <c r="K546" s="30"/>
      <c r="L546" s="30"/>
      <c r="M546" s="30"/>
      <c r="N546" s="42" t="s">
        <v>123</v>
      </c>
      <c r="O546" s="45">
        <v>500</v>
      </c>
      <c r="P546" s="45">
        <v>700</v>
      </c>
    </row>
    <row r="547" spans="2:16" ht="14">
      <c r="B547" s="36">
        <v>544</v>
      </c>
      <c r="C547" s="35" t="s">
        <v>847</v>
      </c>
      <c r="D547" s="33" t="s">
        <v>845</v>
      </c>
      <c r="E547" s="33" t="s">
        <v>221</v>
      </c>
      <c r="F547" s="43" t="s">
        <v>848</v>
      </c>
      <c r="G547" s="44">
        <v>0.375</v>
      </c>
      <c r="H547" s="43"/>
      <c r="I547" s="42" t="s">
        <v>123</v>
      </c>
      <c r="J547" s="41">
        <v>1000</v>
      </c>
      <c r="K547" s="41"/>
      <c r="L547" s="41"/>
      <c r="M547" s="41"/>
      <c r="N547" s="41">
        <v>1000</v>
      </c>
      <c r="O547" s="50">
        <v>500</v>
      </c>
      <c r="P547" s="50">
        <v>700</v>
      </c>
    </row>
    <row r="548" spans="2:16" ht="14">
      <c r="B548" s="36">
        <v>545</v>
      </c>
      <c r="C548" s="35" t="s">
        <v>849</v>
      </c>
      <c r="D548" s="33" t="s">
        <v>845</v>
      </c>
      <c r="E548" s="33" t="s">
        <v>221</v>
      </c>
      <c r="F548" s="43" t="s">
        <v>823</v>
      </c>
      <c r="G548" s="44">
        <v>0.375</v>
      </c>
      <c r="H548" s="43"/>
      <c r="I548" s="42" t="s">
        <v>123</v>
      </c>
      <c r="J548" s="42" t="s">
        <v>123</v>
      </c>
      <c r="K548" s="41"/>
      <c r="L548" s="41"/>
      <c r="M548" s="41"/>
      <c r="N548" s="41">
        <v>1000</v>
      </c>
      <c r="O548" s="48" t="s">
        <v>123</v>
      </c>
      <c r="P548" s="48" t="s">
        <v>123</v>
      </c>
    </row>
    <row r="549" spans="2:16" ht="14">
      <c r="B549" s="36">
        <v>546</v>
      </c>
      <c r="C549" s="35" t="s">
        <v>850</v>
      </c>
      <c r="D549" s="33" t="s">
        <v>845</v>
      </c>
      <c r="E549" s="33" t="s">
        <v>221</v>
      </c>
      <c r="F549" s="43" t="s">
        <v>825</v>
      </c>
      <c r="G549" s="44">
        <v>0.375</v>
      </c>
      <c r="H549" s="43"/>
      <c r="I549" s="42" t="s">
        <v>123</v>
      </c>
      <c r="J549" s="41">
        <v>1000</v>
      </c>
      <c r="K549" s="41"/>
      <c r="L549" s="41"/>
      <c r="M549" s="41"/>
      <c r="N549" s="41">
        <v>1000</v>
      </c>
      <c r="O549" s="50">
        <v>500</v>
      </c>
      <c r="P549" s="50">
        <v>700</v>
      </c>
    </row>
    <row r="550" spans="2:16" ht="14">
      <c r="B550" s="36">
        <v>547</v>
      </c>
      <c r="C550" s="35" t="s">
        <v>851</v>
      </c>
      <c r="D550" s="33" t="s">
        <v>845</v>
      </c>
      <c r="E550" s="33" t="s">
        <v>221</v>
      </c>
      <c r="F550" s="43" t="s">
        <v>827</v>
      </c>
      <c r="G550" s="44">
        <v>0.375</v>
      </c>
      <c r="H550" s="43"/>
      <c r="I550" s="42" t="s">
        <v>123</v>
      </c>
      <c r="J550" s="41">
        <v>1000</v>
      </c>
      <c r="K550" s="41"/>
      <c r="L550" s="41"/>
      <c r="M550" s="41"/>
      <c r="N550" s="41">
        <v>1000</v>
      </c>
      <c r="O550" s="50">
        <v>500</v>
      </c>
      <c r="P550" s="50">
        <v>700</v>
      </c>
    </row>
    <row r="551" spans="2:16" ht="14">
      <c r="B551" s="36">
        <v>548</v>
      </c>
      <c r="C551" s="35" t="s">
        <v>852</v>
      </c>
      <c r="D551" s="33" t="s">
        <v>845</v>
      </c>
      <c r="E551" s="33" t="s">
        <v>221</v>
      </c>
      <c r="F551" s="43" t="s">
        <v>829</v>
      </c>
      <c r="G551" s="44">
        <v>0.375</v>
      </c>
      <c r="H551" s="43"/>
      <c r="I551" s="42" t="s">
        <v>123</v>
      </c>
      <c r="J551" s="41">
        <v>1000</v>
      </c>
      <c r="K551" s="41"/>
      <c r="L551" s="41"/>
      <c r="M551" s="41"/>
      <c r="N551" s="42" t="s">
        <v>123</v>
      </c>
      <c r="O551" s="50">
        <v>500</v>
      </c>
      <c r="P551" s="50">
        <v>700</v>
      </c>
    </row>
    <row r="552" spans="2:16" ht="14">
      <c r="B552" s="36">
        <v>549</v>
      </c>
      <c r="C552" s="35" t="s">
        <v>853</v>
      </c>
      <c r="D552" s="33" t="s">
        <v>845</v>
      </c>
      <c r="E552" s="33" t="s">
        <v>221</v>
      </c>
      <c r="F552" s="43" t="s">
        <v>831</v>
      </c>
      <c r="G552" s="44">
        <v>0.375</v>
      </c>
      <c r="H552" s="43"/>
      <c r="I552" s="42" t="s">
        <v>123</v>
      </c>
      <c r="J552" s="41">
        <v>1000</v>
      </c>
      <c r="K552" s="41"/>
      <c r="L552" s="41"/>
      <c r="M552" s="41"/>
      <c r="N552" s="41">
        <v>1000</v>
      </c>
      <c r="O552" s="50">
        <v>500</v>
      </c>
      <c r="P552" s="50">
        <v>700</v>
      </c>
    </row>
    <row r="553" spans="2:16" ht="14">
      <c r="B553" s="36">
        <v>550</v>
      </c>
      <c r="C553" s="35" t="s">
        <v>854</v>
      </c>
      <c r="D553" s="33" t="s">
        <v>855</v>
      </c>
      <c r="E553" s="33" t="s">
        <v>856</v>
      </c>
      <c r="F553" s="43" t="s">
        <v>846</v>
      </c>
      <c r="G553" s="44">
        <v>0.41666666666666669</v>
      </c>
      <c r="H553" s="43"/>
      <c r="I553" s="41">
        <v>1500</v>
      </c>
      <c r="J553" s="42" t="s">
        <v>123</v>
      </c>
      <c r="K553" s="41"/>
      <c r="L553" s="41"/>
      <c r="M553" s="41"/>
      <c r="N553" s="41">
        <v>1000</v>
      </c>
      <c r="O553" s="48" t="s">
        <v>123</v>
      </c>
      <c r="P553" s="48" t="s">
        <v>123</v>
      </c>
    </row>
    <row r="554" spans="2:16" ht="14">
      <c r="B554" s="36">
        <v>551</v>
      </c>
      <c r="C554" s="35" t="s">
        <v>857</v>
      </c>
      <c r="D554" s="33" t="s">
        <v>855</v>
      </c>
      <c r="E554" s="33" t="s">
        <v>856</v>
      </c>
      <c r="F554" s="43" t="s">
        <v>848</v>
      </c>
      <c r="G554" s="44">
        <v>0.41666666666666669</v>
      </c>
      <c r="H554" s="43"/>
      <c r="I554" s="41">
        <v>1500</v>
      </c>
      <c r="J554" s="41">
        <v>1000</v>
      </c>
      <c r="K554" s="41"/>
      <c r="L554" s="41"/>
      <c r="M554" s="41"/>
      <c r="N554" s="41">
        <v>1000</v>
      </c>
      <c r="O554" s="50">
        <v>500</v>
      </c>
      <c r="P554" s="50">
        <v>700</v>
      </c>
    </row>
    <row r="555" spans="2:16" ht="14">
      <c r="B555" s="36">
        <v>552</v>
      </c>
      <c r="C555" s="35" t="s">
        <v>858</v>
      </c>
      <c r="D555" s="33" t="s">
        <v>855</v>
      </c>
      <c r="E555" s="33" t="s">
        <v>856</v>
      </c>
      <c r="F555" s="43" t="s">
        <v>823</v>
      </c>
      <c r="G555" s="44">
        <v>0.41666666666666669</v>
      </c>
      <c r="H555" s="43"/>
      <c r="I555" s="41">
        <v>1500</v>
      </c>
      <c r="J555" s="42" t="s">
        <v>123</v>
      </c>
      <c r="K555" s="41"/>
      <c r="L555" s="41"/>
      <c r="M555" s="41"/>
      <c r="N555" s="41">
        <v>1000</v>
      </c>
      <c r="O555" s="48" t="s">
        <v>123</v>
      </c>
      <c r="P555" s="48" t="s">
        <v>123</v>
      </c>
    </row>
    <row r="556" spans="2:16" ht="14">
      <c r="B556" s="36">
        <v>553</v>
      </c>
      <c r="C556" s="35" t="s">
        <v>859</v>
      </c>
      <c r="D556" s="33" t="s">
        <v>855</v>
      </c>
      <c r="E556" s="33" t="s">
        <v>856</v>
      </c>
      <c r="F556" s="43" t="s">
        <v>825</v>
      </c>
      <c r="G556" s="44">
        <v>0.41666666666666669</v>
      </c>
      <c r="H556" s="43"/>
      <c r="I556" s="41">
        <v>1500</v>
      </c>
      <c r="J556" s="42" t="s">
        <v>123</v>
      </c>
      <c r="K556" s="41"/>
      <c r="L556" s="41"/>
      <c r="M556" s="41"/>
      <c r="N556" s="41">
        <v>1000</v>
      </c>
      <c r="O556" s="48" t="s">
        <v>123</v>
      </c>
      <c r="P556" s="48" t="s">
        <v>123</v>
      </c>
    </row>
    <row r="557" spans="2:16" ht="14">
      <c r="B557" s="36">
        <v>554</v>
      </c>
      <c r="C557" s="35" t="s">
        <v>860</v>
      </c>
      <c r="D557" s="33" t="s">
        <v>855</v>
      </c>
      <c r="E557" s="33" t="s">
        <v>856</v>
      </c>
      <c r="F557" s="43" t="s">
        <v>827</v>
      </c>
      <c r="G557" s="44">
        <v>0.41666666666666669</v>
      </c>
      <c r="H557" s="43"/>
      <c r="I557" s="41">
        <v>1500</v>
      </c>
      <c r="J557" s="42" t="s">
        <v>123</v>
      </c>
      <c r="K557" s="41"/>
      <c r="L557" s="41"/>
      <c r="M557" s="41"/>
      <c r="N557" s="41">
        <v>1000</v>
      </c>
      <c r="O557" s="48" t="s">
        <v>123</v>
      </c>
      <c r="P557" s="48" t="s">
        <v>123</v>
      </c>
    </row>
    <row r="558" spans="2:16" ht="14">
      <c r="B558" s="36">
        <v>555</v>
      </c>
      <c r="C558" s="35" t="s">
        <v>861</v>
      </c>
      <c r="D558" s="33" t="s">
        <v>855</v>
      </c>
      <c r="E558" s="33" t="s">
        <v>856</v>
      </c>
      <c r="F558" s="43" t="s">
        <v>831</v>
      </c>
      <c r="G558" s="44">
        <v>0.54166666666666663</v>
      </c>
      <c r="H558" s="43"/>
      <c r="I558" s="41">
        <v>2000</v>
      </c>
      <c r="J558" s="42" t="s">
        <v>123</v>
      </c>
      <c r="K558" s="41"/>
      <c r="L558" s="41"/>
      <c r="M558" s="41"/>
      <c r="N558" s="42" t="s">
        <v>123</v>
      </c>
      <c r="O558" s="48" t="s">
        <v>123</v>
      </c>
      <c r="P558" s="48" t="s">
        <v>123</v>
      </c>
    </row>
    <row r="559" spans="2:16" ht="14">
      <c r="B559" s="36">
        <v>556</v>
      </c>
      <c r="C559" s="35" t="s">
        <v>862</v>
      </c>
      <c r="D559" s="33" t="s">
        <v>863</v>
      </c>
      <c r="E559" s="33" t="s">
        <v>398</v>
      </c>
      <c r="F559" s="43" t="s">
        <v>848</v>
      </c>
      <c r="G559" s="44" t="s">
        <v>864</v>
      </c>
      <c r="H559" s="43"/>
      <c r="I559" s="41">
        <v>1500</v>
      </c>
      <c r="J559" s="41">
        <v>1000</v>
      </c>
      <c r="K559" s="41"/>
      <c r="L559" s="41"/>
      <c r="M559" s="41"/>
      <c r="N559" s="42" t="s">
        <v>123</v>
      </c>
      <c r="O559" s="50">
        <v>500</v>
      </c>
      <c r="P559" s="50">
        <v>700</v>
      </c>
    </row>
    <row r="560" spans="2:16" ht="14">
      <c r="B560" s="36">
        <v>557</v>
      </c>
      <c r="C560" s="35" t="s">
        <v>865</v>
      </c>
      <c r="D560" s="33" t="s">
        <v>863</v>
      </c>
      <c r="E560" s="33" t="s">
        <v>398</v>
      </c>
      <c r="F560" s="43" t="s">
        <v>823</v>
      </c>
      <c r="G560" s="44" t="s">
        <v>864</v>
      </c>
      <c r="H560" s="43"/>
      <c r="I560" s="41">
        <v>1500</v>
      </c>
      <c r="J560" s="41">
        <v>1000</v>
      </c>
      <c r="K560" s="41"/>
      <c r="L560" s="41"/>
      <c r="M560" s="41"/>
      <c r="N560" s="41">
        <v>1000</v>
      </c>
      <c r="O560" s="50">
        <v>500</v>
      </c>
      <c r="P560" s="50">
        <v>700</v>
      </c>
    </row>
    <row r="561" spans="2:16" ht="14">
      <c r="B561" s="36">
        <v>558</v>
      </c>
      <c r="C561" s="35" t="s">
        <v>866</v>
      </c>
      <c r="D561" s="33" t="s">
        <v>867</v>
      </c>
      <c r="E561" s="33" t="s">
        <v>398</v>
      </c>
      <c r="F561" s="43" t="s">
        <v>825</v>
      </c>
      <c r="G561" s="44" t="s">
        <v>864</v>
      </c>
      <c r="H561" s="43"/>
      <c r="I561" s="41">
        <v>1500</v>
      </c>
      <c r="J561" s="41">
        <v>1000</v>
      </c>
      <c r="K561" s="41"/>
      <c r="L561" s="41"/>
      <c r="M561" s="41"/>
      <c r="N561" s="41">
        <v>1000</v>
      </c>
      <c r="O561" s="50">
        <v>500</v>
      </c>
      <c r="P561" s="50">
        <v>700</v>
      </c>
    </row>
    <row r="562" spans="2:16" ht="14">
      <c r="B562" s="36">
        <v>559</v>
      </c>
      <c r="C562" s="35" t="s">
        <v>868</v>
      </c>
      <c r="D562" s="33" t="s">
        <v>867</v>
      </c>
      <c r="E562" s="33" t="s">
        <v>398</v>
      </c>
      <c r="F562" s="43" t="s">
        <v>827</v>
      </c>
      <c r="G562" s="44" t="s">
        <v>869</v>
      </c>
      <c r="H562" s="43"/>
      <c r="I562" s="41">
        <v>2000</v>
      </c>
      <c r="J562" s="41">
        <v>1500</v>
      </c>
      <c r="K562" s="41"/>
      <c r="L562" s="41"/>
      <c r="M562" s="41"/>
      <c r="N562" s="42" t="s">
        <v>123</v>
      </c>
      <c r="O562" s="50">
        <v>800</v>
      </c>
      <c r="P562" s="50">
        <v>1200</v>
      </c>
    </row>
    <row r="563" spans="2:16" ht="14">
      <c r="B563" s="36">
        <v>560</v>
      </c>
      <c r="C563" s="35" t="s">
        <v>870</v>
      </c>
      <c r="D563" s="33" t="s">
        <v>867</v>
      </c>
      <c r="E563" s="33" t="s">
        <v>398</v>
      </c>
      <c r="F563" s="43" t="s">
        <v>829</v>
      </c>
      <c r="G563" s="44" t="s">
        <v>871</v>
      </c>
      <c r="H563" s="43"/>
      <c r="I563" s="41">
        <v>1500</v>
      </c>
      <c r="J563" s="42" t="s">
        <v>123</v>
      </c>
      <c r="K563" s="41"/>
      <c r="L563" s="41"/>
      <c r="M563" s="41"/>
      <c r="N563" s="42" t="s">
        <v>123</v>
      </c>
      <c r="O563" s="48" t="s">
        <v>123</v>
      </c>
      <c r="P563" s="48" t="s">
        <v>123</v>
      </c>
    </row>
    <row r="564" spans="2:16" ht="14">
      <c r="B564" s="36">
        <v>561</v>
      </c>
      <c r="C564" s="35" t="s">
        <v>872</v>
      </c>
      <c r="D564" s="33" t="s">
        <v>867</v>
      </c>
      <c r="E564" s="33" t="s">
        <v>398</v>
      </c>
      <c r="F564" s="43" t="s">
        <v>831</v>
      </c>
      <c r="G564" s="44" t="s">
        <v>871</v>
      </c>
      <c r="H564" s="43"/>
      <c r="I564" s="41">
        <v>1500</v>
      </c>
      <c r="J564" s="41">
        <v>1000</v>
      </c>
      <c r="K564" s="41"/>
      <c r="L564" s="41"/>
      <c r="M564" s="41"/>
      <c r="N564" s="42" t="s">
        <v>123</v>
      </c>
      <c r="O564" s="50">
        <v>500</v>
      </c>
      <c r="P564" s="50">
        <v>700</v>
      </c>
    </row>
    <row r="565" spans="2:16" ht="14">
      <c r="B565" s="36">
        <v>562</v>
      </c>
      <c r="C565" s="35" t="s">
        <v>873</v>
      </c>
      <c r="D565" s="33" t="s">
        <v>867</v>
      </c>
      <c r="E565" s="33" t="s">
        <v>398</v>
      </c>
      <c r="F565" s="43" t="s">
        <v>820</v>
      </c>
      <c r="G565" s="44">
        <v>0.39583333333333331</v>
      </c>
      <c r="H565" s="43"/>
      <c r="I565" s="41">
        <v>2000</v>
      </c>
      <c r="J565" s="41">
        <v>1500</v>
      </c>
      <c r="K565" s="41"/>
      <c r="L565" s="41"/>
      <c r="M565" s="41"/>
      <c r="N565" s="42" t="s">
        <v>123</v>
      </c>
      <c r="O565" s="50">
        <v>800</v>
      </c>
      <c r="P565" s="50">
        <v>1200</v>
      </c>
    </row>
    <row r="566" spans="2:16" ht="14">
      <c r="B566" s="36">
        <v>563</v>
      </c>
      <c r="C566" s="35" t="s">
        <v>874</v>
      </c>
      <c r="D566" s="33" t="s">
        <v>875</v>
      </c>
      <c r="E566" s="33" t="s">
        <v>304</v>
      </c>
      <c r="F566" s="43" t="s">
        <v>823</v>
      </c>
      <c r="G566" s="44">
        <v>0.41666666666666669</v>
      </c>
      <c r="H566" s="43"/>
      <c r="I566" s="41">
        <v>1000</v>
      </c>
      <c r="J566" s="41"/>
      <c r="K566" s="41"/>
      <c r="L566" s="41"/>
      <c r="M566" s="41"/>
      <c r="N566" s="42" t="s">
        <v>123</v>
      </c>
      <c r="O566" s="50">
        <v>500</v>
      </c>
      <c r="P566" s="50">
        <v>700</v>
      </c>
    </row>
    <row r="567" spans="2:16" ht="14">
      <c r="B567" s="36">
        <v>564</v>
      </c>
      <c r="C567" s="35" t="s">
        <v>876</v>
      </c>
      <c r="D567" s="33" t="s">
        <v>875</v>
      </c>
      <c r="E567" s="33" t="s">
        <v>304</v>
      </c>
      <c r="F567" s="43" t="s">
        <v>825</v>
      </c>
      <c r="G567" s="44">
        <v>0.41666666666666669</v>
      </c>
      <c r="H567" s="43"/>
      <c r="I567" s="41">
        <v>1000</v>
      </c>
      <c r="J567" s="41"/>
      <c r="K567" s="41"/>
      <c r="L567" s="41"/>
      <c r="M567" s="41"/>
      <c r="N567" s="42" t="s">
        <v>123</v>
      </c>
      <c r="O567" s="50">
        <v>500</v>
      </c>
      <c r="P567" s="50">
        <v>700</v>
      </c>
    </row>
    <row r="568" spans="2:16" ht="14">
      <c r="B568" s="36">
        <v>565</v>
      </c>
      <c r="C568" s="35" t="s">
        <v>877</v>
      </c>
      <c r="D568" s="33" t="s">
        <v>875</v>
      </c>
      <c r="E568" s="33" t="s">
        <v>878</v>
      </c>
      <c r="F568" s="55" t="s">
        <v>827</v>
      </c>
      <c r="G568" s="56" t="s">
        <v>197</v>
      </c>
      <c r="H568" s="55"/>
      <c r="I568" s="54"/>
      <c r="J568" s="54"/>
      <c r="K568" s="54"/>
      <c r="L568" s="54"/>
      <c r="M568" s="54"/>
      <c r="N568" s="54"/>
      <c r="O568" s="48"/>
      <c r="P568" s="48"/>
    </row>
    <row r="569" spans="2:16" ht="14">
      <c r="B569" s="36">
        <v>566</v>
      </c>
      <c r="C569" s="35" t="s">
        <v>879</v>
      </c>
      <c r="D569" s="33" t="s">
        <v>875</v>
      </c>
      <c r="E569" s="33" t="s">
        <v>880</v>
      </c>
      <c r="F569" s="55" t="s">
        <v>829</v>
      </c>
      <c r="G569" s="56" t="s">
        <v>197</v>
      </c>
      <c r="H569" s="55"/>
      <c r="I569" s="54"/>
      <c r="J569" s="54"/>
      <c r="K569" s="54"/>
      <c r="L569" s="54"/>
      <c r="M569" s="54"/>
      <c r="N569" s="54"/>
      <c r="O569" s="48"/>
      <c r="P569" s="48"/>
    </row>
    <row r="570" spans="2:16" ht="14">
      <c r="B570" s="36">
        <v>567</v>
      </c>
      <c r="C570" s="35" t="s">
        <v>881</v>
      </c>
      <c r="D570" s="33" t="s">
        <v>875</v>
      </c>
      <c r="E570" s="33" t="s">
        <v>882</v>
      </c>
      <c r="F570" s="55" t="s">
        <v>831</v>
      </c>
      <c r="G570" s="56" t="s">
        <v>197</v>
      </c>
      <c r="H570" s="55"/>
      <c r="I570" s="54"/>
      <c r="J570" s="54"/>
      <c r="K570" s="54"/>
      <c r="L570" s="54"/>
      <c r="M570" s="54"/>
      <c r="N570" s="54"/>
      <c r="O570" s="48"/>
      <c r="P570" s="48"/>
    </row>
    <row r="571" spans="2:16" ht="14">
      <c r="B571" s="36">
        <v>568</v>
      </c>
      <c r="C571" s="35" t="s">
        <v>883</v>
      </c>
      <c r="D571" s="33" t="s">
        <v>884</v>
      </c>
      <c r="E571" s="33" t="s">
        <v>530</v>
      </c>
      <c r="F571" s="43" t="s">
        <v>848</v>
      </c>
      <c r="G571" s="44">
        <v>0.375</v>
      </c>
      <c r="H571" s="43"/>
      <c r="I571" s="41">
        <v>1500</v>
      </c>
      <c r="J571" s="41">
        <v>1000</v>
      </c>
      <c r="K571" s="41"/>
      <c r="L571" s="41"/>
      <c r="M571" s="41"/>
      <c r="N571" s="41">
        <v>1000</v>
      </c>
      <c r="O571" s="50">
        <v>500</v>
      </c>
      <c r="P571" s="50">
        <v>700</v>
      </c>
    </row>
    <row r="572" spans="2:16" ht="14">
      <c r="B572" s="36">
        <v>569</v>
      </c>
      <c r="C572" s="35" t="s">
        <v>885</v>
      </c>
      <c r="D572" s="33" t="s">
        <v>884</v>
      </c>
      <c r="E572" s="33" t="s">
        <v>530</v>
      </c>
      <c r="F572" s="43" t="s">
        <v>823</v>
      </c>
      <c r="G572" s="44">
        <v>0.375</v>
      </c>
      <c r="H572" s="43"/>
      <c r="I572" s="41">
        <v>1500</v>
      </c>
      <c r="J572" s="41">
        <v>1000</v>
      </c>
      <c r="K572" s="41"/>
      <c r="L572" s="41"/>
      <c r="M572" s="41"/>
      <c r="N572" s="41">
        <v>1000</v>
      </c>
      <c r="O572" s="50">
        <v>500</v>
      </c>
      <c r="P572" s="50">
        <v>700</v>
      </c>
    </row>
    <row r="573" spans="2:16" ht="14">
      <c r="B573" s="36">
        <v>570</v>
      </c>
      <c r="C573" s="35" t="s">
        <v>886</v>
      </c>
      <c r="D573" s="33" t="s">
        <v>884</v>
      </c>
      <c r="E573" s="33" t="s">
        <v>530</v>
      </c>
      <c r="F573" s="43" t="s">
        <v>825</v>
      </c>
      <c r="G573" s="44">
        <v>0.375</v>
      </c>
      <c r="H573" s="43"/>
      <c r="I573" s="41">
        <v>1500</v>
      </c>
      <c r="J573" s="41">
        <v>1000</v>
      </c>
      <c r="K573" s="41"/>
      <c r="L573" s="41"/>
      <c r="M573" s="41"/>
      <c r="N573" s="41">
        <v>1000</v>
      </c>
      <c r="O573" s="50">
        <v>500</v>
      </c>
      <c r="P573" s="50">
        <v>700</v>
      </c>
    </row>
    <row r="574" spans="2:16" ht="14">
      <c r="B574" s="36">
        <v>571</v>
      </c>
      <c r="C574" s="35" t="s">
        <v>887</v>
      </c>
      <c r="D574" s="33" t="s">
        <v>884</v>
      </c>
      <c r="E574" s="33" t="s">
        <v>530</v>
      </c>
      <c r="F574" s="43" t="s">
        <v>827</v>
      </c>
      <c r="G574" s="44">
        <v>0.375</v>
      </c>
      <c r="H574" s="43"/>
      <c r="I574" s="41">
        <v>1500</v>
      </c>
      <c r="J574" s="42" t="s">
        <v>123</v>
      </c>
      <c r="K574" s="41"/>
      <c r="L574" s="41"/>
      <c r="M574" s="41"/>
      <c r="N574" s="41">
        <v>1000</v>
      </c>
      <c r="O574" s="48" t="s">
        <v>123</v>
      </c>
      <c r="P574" s="48" t="s">
        <v>123</v>
      </c>
    </row>
    <row r="575" spans="2:16" ht="14">
      <c r="B575" s="36">
        <v>572</v>
      </c>
      <c r="C575" s="35" t="s">
        <v>888</v>
      </c>
      <c r="D575" s="33" t="s">
        <v>884</v>
      </c>
      <c r="E575" s="33" t="s">
        <v>530</v>
      </c>
      <c r="F575" s="43" t="s">
        <v>829</v>
      </c>
      <c r="G575" s="44">
        <v>0.375</v>
      </c>
      <c r="H575" s="43"/>
      <c r="I575" s="41">
        <v>1500</v>
      </c>
      <c r="J575" s="41">
        <v>1000</v>
      </c>
      <c r="K575" s="41"/>
      <c r="L575" s="41"/>
      <c r="M575" s="41"/>
      <c r="N575" s="41">
        <v>1000</v>
      </c>
      <c r="O575" s="50">
        <v>500</v>
      </c>
      <c r="P575" s="50">
        <v>700</v>
      </c>
    </row>
    <row r="576" spans="2:16" ht="14">
      <c r="B576" s="36">
        <v>573</v>
      </c>
      <c r="C576" s="35" t="s">
        <v>889</v>
      </c>
      <c r="D576" s="33" t="s">
        <v>884</v>
      </c>
      <c r="E576" s="33" t="s">
        <v>530</v>
      </c>
      <c r="F576" s="43" t="s">
        <v>831</v>
      </c>
      <c r="G576" s="44">
        <v>0.375</v>
      </c>
      <c r="H576" s="43"/>
      <c r="I576" s="41">
        <v>2000</v>
      </c>
      <c r="J576" s="41">
        <v>1500</v>
      </c>
      <c r="K576" s="41"/>
      <c r="L576" s="41"/>
      <c r="M576" s="41"/>
      <c r="N576" s="42" t="s">
        <v>123</v>
      </c>
      <c r="O576" s="50">
        <v>800</v>
      </c>
      <c r="P576" s="50">
        <v>1200</v>
      </c>
    </row>
    <row r="577" spans="2:16" ht="14">
      <c r="B577" s="36">
        <v>574</v>
      </c>
      <c r="C577" s="35" t="s">
        <v>890</v>
      </c>
      <c r="D577" s="33" t="s">
        <v>891</v>
      </c>
      <c r="E577" s="33" t="s">
        <v>642</v>
      </c>
      <c r="F577" s="43" t="s">
        <v>823</v>
      </c>
      <c r="G577" s="44">
        <v>0.41666666666666669</v>
      </c>
      <c r="H577" s="43"/>
      <c r="I577" s="42" t="s">
        <v>123</v>
      </c>
      <c r="J577" s="41"/>
      <c r="K577" s="41"/>
      <c r="L577" s="41"/>
      <c r="M577" s="41"/>
      <c r="N577" s="42" t="s">
        <v>123</v>
      </c>
      <c r="O577" s="48" t="s">
        <v>123</v>
      </c>
      <c r="P577" s="48" t="s">
        <v>123</v>
      </c>
    </row>
    <row r="578" spans="2:16" ht="14">
      <c r="B578" s="36">
        <v>575</v>
      </c>
      <c r="C578" s="35" t="s">
        <v>892</v>
      </c>
      <c r="D578" s="33" t="s">
        <v>891</v>
      </c>
      <c r="E578" s="33" t="s">
        <v>642</v>
      </c>
      <c r="F578" s="43" t="s">
        <v>823</v>
      </c>
      <c r="G578" s="44">
        <v>0.66666666666666663</v>
      </c>
      <c r="H578" s="43"/>
      <c r="I578" s="41">
        <v>2000</v>
      </c>
      <c r="J578" s="41"/>
      <c r="K578" s="41"/>
      <c r="L578" s="41"/>
      <c r="M578" s="41"/>
      <c r="N578" s="42" t="s">
        <v>123</v>
      </c>
      <c r="O578" s="50">
        <v>1000</v>
      </c>
      <c r="P578" s="50">
        <v>1700</v>
      </c>
    </row>
    <row r="579" spans="2:16" ht="14">
      <c r="B579" s="36">
        <v>576</v>
      </c>
      <c r="C579" s="35" t="s">
        <v>893</v>
      </c>
      <c r="D579" s="33" t="s">
        <v>891</v>
      </c>
      <c r="E579" s="33" t="s">
        <v>642</v>
      </c>
      <c r="F579" s="43" t="s">
        <v>825</v>
      </c>
      <c r="G579" s="44">
        <v>0.41666666666666669</v>
      </c>
      <c r="H579" s="43"/>
      <c r="I579" s="41">
        <v>1500</v>
      </c>
      <c r="J579" s="41"/>
      <c r="K579" s="41"/>
      <c r="L579" s="41"/>
      <c r="M579" s="41"/>
      <c r="N579" s="42" t="s">
        <v>123</v>
      </c>
      <c r="O579" s="50">
        <v>800</v>
      </c>
      <c r="P579" s="50">
        <v>1200</v>
      </c>
    </row>
    <row r="580" spans="2:16" ht="14">
      <c r="B580" s="36">
        <v>577</v>
      </c>
      <c r="C580" s="35" t="s">
        <v>894</v>
      </c>
      <c r="D580" s="33" t="s">
        <v>891</v>
      </c>
      <c r="E580" s="33" t="s">
        <v>642</v>
      </c>
      <c r="F580" s="43" t="s">
        <v>825</v>
      </c>
      <c r="G580" s="44">
        <v>0.66666666666666663</v>
      </c>
      <c r="H580" s="43"/>
      <c r="I580" s="41">
        <v>2000</v>
      </c>
      <c r="J580" s="41"/>
      <c r="K580" s="41"/>
      <c r="L580" s="41"/>
      <c r="M580" s="41"/>
      <c r="N580" s="42" t="s">
        <v>123</v>
      </c>
      <c r="O580" s="50">
        <v>1000</v>
      </c>
      <c r="P580" s="50">
        <v>1700</v>
      </c>
    </row>
    <row r="581" spans="2:16" ht="14">
      <c r="B581" s="36">
        <v>578</v>
      </c>
      <c r="C581" s="35" t="s">
        <v>895</v>
      </c>
      <c r="D581" s="33" t="s">
        <v>891</v>
      </c>
      <c r="E581" s="33" t="s">
        <v>642</v>
      </c>
      <c r="F581" s="43" t="s">
        <v>827</v>
      </c>
      <c r="G581" s="44">
        <v>0.41666666666666669</v>
      </c>
      <c r="H581" s="43"/>
      <c r="I581" s="41">
        <v>1500</v>
      </c>
      <c r="J581" s="41"/>
      <c r="K581" s="41"/>
      <c r="L581" s="41"/>
      <c r="M581" s="41"/>
      <c r="N581" s="42" t="s">
        <v>123</v>
      </c>
      <c r="O581" s="50">
        <v>800</v>
      </c>
      <c r="P581" s="50">
        <v>1200</v>
      </c>
    </row>
    <row r="582" spans="2:16" ht="14">
      <c r="B582" s="36">
        <v>579</v>
      </c>
      <c r="C582" s="35" t="s">
        <v>896</v>
      </c>
      <c r="D582" s="33" t="s">
        <v>891</v>
      </c>
      <c r="E582" s="33" t="s">
        <v>642</v>
      </c>
      <c r="F582" s="43" t="s">
        <v>827</v>
      </c>
      <c r="G582" s="44">
        <v>0.66666666666666663</v>
      </c>
      <c r="H582" s="43"/>
      <c r="I582" s="41">
        <v>2000</v>
      </c>
      <c r="J582" s="41"/>
      <c r="K582" s="41"/>
      <c r="L582" s="41"/>
      <c r="M582" s="41"/>
      <c r="N582" s="42" t="s">
        <v>123</v>
      </c>
      <c r="O582" s="50">
        <v>1000</v>
      </c>
      <c r="P582" s="50">
        <v>1700</v>
      </c>
    </row>
    <row r="583" spans="2:16" ht="14">
      <c r="B583" s="36">
        <v>580</v>
      </c>
      <c r="C583" s="35" t="s">
        <v>897</v>
      </c>
      <c r="D583" s="33" t="s">
        <v>898</v>
      </c>
      <c r="E583" s="33" t="s">
        <v>597</v>
      </c>
      <c r="F583" s="43" t="s">
        <v>823</v>
      </c>
      <c r="G583" s="44">
        <v>0.42708333333333331</v>
      </c>
      <c r="H583" s="43"/>
      <c r="I583" s="41">
        <v>2000</v>
      </c>
      <c r="J583" s="41"/>
      <c r="K583" s="41"/>
      <c r="L583" s="41"/>
      <c r="M583" s="41"/>
      <c r="N583" s="41">
        <v>2000</v>
      </c>
      <c r="O583" s="50">
        <v>1000</v>
      </c>
      <c r="P583" s="50">
        <v>1700</v>
      </c>
    </row>
    <row r="584" spans="2:16" ht="14">
      <c r="B584" s="36">
        <v>581</v>
      </c>
      <c r="C584" s="35" t="s">
        <v>899</v>
      </c>
      <c r="D584" s="33" t="s">
        <v>898</v>
      </c>
      <c r="E584" s="33" t="s">
        <v>597</v>
      </c>
      <c r="F584" s="43" t="s">
        <v>823</v>
      </c>
      <c r="G584" s="44">
        <v>0.61458333333333337</v>
      </c>
      <c r="H584" s="43"/>
      <c r="I584" s="41">
        <v>2000</v>
      </c>
      <c r="J584" s="41"/>
      <c r="K584" s="41"/>
      <c r="L584" s="41"/>
      <c r="M584" s="41"/>
      <c r="N584" s="42" t="s">
        <v>123</v>
      </c>
      <c r="O584" s="50">
        <v>1000</v>
      </c>
      <c r="P584" s="50">
        <v>1700</v>
      </c>
    </row>
    <row r="585" spans="2:16" ht="14">
      <c r="B585" s="36">
        <v>582</v>
      </c>
      <c r="C585" s="35" t="s">
        <v>900</v>
      </c>
      <c r="D585" s="33" t="s">
        <v>898</v>
      </c>
      <c r="E585" s="33" t="s">
        <v>597</v>
      </c>
      <c r="F585" s="43" t="s">
        <v>825</v>
      </c>
      <c r="G585" s="44">
        <v>0.42708333333333331</v>
      </c>
      <c r="H585" s="43"/>
      <c r="I585" s="41">
        <v>2000</v>
      </c>
      <c r="J585" s="41"/>
      <c r="K585" s="41"/>
      <c r="L585" s="41"/>
      <c r="M585" s="41"/>
      <c r="N585" s="42" t="s">
        <v>123</v>
      </c>
      <c r="O585" s="50">
        <v>1000</v>
      </c>
      <c r="P585" s="50">
        <v>1700</v>
      </c>
    </row>
    <row r="586" spans="2:16" ht="14">
      <c r="B586" s="36">
        <v>583</v>
      </c>
      <c r="C586" s="35" t="s">
        <v>901</v>
      </c>
      <c r="D586" s="33" t="s">
        <v>898</v>
      </c>
      <c r="E586" s="33" t="s">
        <v>597</v>
      </c>
      <c r="F586" s="43" t="s">
        <v>825</v>
      </c>
      <c r="G586" s="44">
        <v>0.61458333333333337</v>
      </c>
      <c r="H586" s="43"/>
      <c r="I586" s="41">
        <v>2000</v>
      </c>
      <c r="J586" s="41"/>
      <c r="K586" s="41"/>
      <c r="L586" s="41"/>
      <c r="M586" s="41"/>
      <c r="N586" s="42" t="s">
        <v>123</v>
      </c>
      <c r="O586" s="50">
        <v>1000</v>
      </c>
      <c r="P586" s="50">
        <v>1700</v>
      </c>
    </row>
    <row r="587" spans="2:16" ht="14">
      <c r="B587" s="36">
        <v>584</v>
      </c>
      <c r="C587" s="35" t="s">
        <v>902</v>
      </c>
      <c r="D587" s="33" t="s">
        <v>898</v>
      </c>
      <c r="E587" s="33" t="s">
        <v>597</v>
      </c>
      <c r="F587" s="43" t="s">
        <v>827</v>
      </c>
      <c r="G587" s="44">
        <v>0.42708333333333331</v>
      </c>
      <c r="H587" s="43"/>
      <c r="I587" s="41">
        <v>2000</v>
      </c>
      <c r="J587" s="41"/>
      <c r="K587" s="41"/>
      <c r="L587" s="41"/>
      <c r="M587" s="41"/>
      <c r="N587" s="42" t="s">
        <v>123</v>
      </c>
      <c r="O587" s="50">
        <v>1000</v>
      </c>
      <c r="P587" s="50">
        <v>1700</v>
      </c>
    </row>
    <row r="588" spans="2:16" ht="14">
      <c r="B588" s="36">
        <v>585</v>
      </c>
      <c r="C588" s="35" t="s">
        <v>903</v>
      </c>
      <c r="D588" s="33" t="s">
        <v>898</v>
      </c>
      <c r="E588" s="33" t="s">
        <v>597</v>
      </c>
      <c r="F588" s="43" t="s">
        <v>827</v>
      </c>
      <c r="G588" s="44">
        <v>0.61458333333333337</v>
      </c>
      <c r="H588" s="43"/>
      <c r="I588" s="41">
        <v>2000</v>
      </c>
      <c r="J588" s="41"/>
      <c r="K588" s="41"/>
      <c r="L588" s="41"/>
      <c r="M588" s="41"/>
      <c r="N588" s="42" t="s">
        <v>123</v>
      </c>
      <c r="O588" s="50">
        <v>1000</v>
      </c>
      <c r="P588" s="50">
        <v>1700</v>
      </c>
    </row>
    <row r="589" spans="2:16" ht="14">
      <c r="B589" s="36">
        <v>586</v>
      </c>
      <c r="C589" s="35" t="s">
        <v>904</v>
      </c>
      <c r="D589" s="33" t="s">
        <v>898</v>
      </c>
      <c r="E589" s="33" t="s">
        <v>597</v>
      </c>
      <c r="F589" s="43" t="s">
        <v>829</v>
      </c>
      <c r="G589" s="44">
        <v>0.42708333333333331</v>
      </c>
      <c r="H589" s="43"/>
      <c r="I589" s="41">
        <v>2000</v>
      </c>
      <c r="J589" s="41"/>
      <c r="K589" s="41"/>
      <c r="L589" s="41"/>
      <c r="M589" s="41"/>
      <c r="N589" s="41">
        <v>2000</v>
      </c>
      <c r="O589" s="50">
        <v>1000</v>
      </c>
      <c r="P589" s="50">
        <v>1700</v>
      </c>
    </row>
    <row r="590" spans="2:16" ht="14">
      <c r="B590" s="36">
        <v>587</v>
      </c>
      <c r="C590" s="35" t="s">
        <v>905</v>
      </c>
      <c r="D590" s="33" t="s">
        <v>898</v>
      </c>
      <c r="E590" s="33" t="s">
        <v>597</v>
      </c>
      <c r="F590" s="43" t="s">
        <v>829</v>
      </c>
      <c r="G590" s="44">
        <v>0.61458333333333337</v>
      </c>
      <c r="H590" s="43"/>
      <c r="I590" s="41">
        <v>2000</v>
      </c>
      <c r="J590" s="41"/>
      <c r="K590" s="41"/>
      <c r="L590" s="41"/>
      <c r="M590" s="41"/>
      <c r="N590" s="41">
        <v>2000</v>
      </c>
      <c r="O590" s="50">
        <v>1000</v>
      </c>
      <c r="P590" s="50">
        <v>1700</v>
      </c>
    </row>
    <row r="591" spans="2:16" ht="14">
      <c r="B591" s="36">
        <v>588</v>
      </c>
      <c r="C591" s="35" t="s">
        <v>906</v>
      </c>
      <c r="D591" s="33" t="s">
        <v>898</v>
      </c>
      <c r="E591" s="33" t="s">
        <v>597</v>
      </c>
      <c r="F591" s="43" t="s">
        <v>831</v>
      </c>
      <c r="G591" s="44">
        <v>0.42708333333333331</v>
      </c>
      <c r="H591" s="43"/>
      <c r="I591" s="41">
        <v>2000</v>
      </c>
      <c r="J591" s="41"/>
      <c r="K591" s="41"/>
      <c r="L591" s="41"/>
      <c r="M591" s="41"/>
      <c r="N591" s="41">
        <v>2000</v>
      </c>
      <c r="O591" s="50">
        <v>1000</v>
      </c>
      <c r="P591" s="50">
        <v>1700</v>
      </c>
    </row>
    <row r="592" spans="2:16" ht="14">
      <c r="B592" s="36">
        <v>589</v>
      </c>
      <c r="C592" s="35" t="s">
        <v>907</v>
      </c>
      <c r="D592" s="33" t="s">
        <v>898</v>
      </c>
      <c r="E592" s="33" t="s">
        <v>597</v>
      </c>
      <c r="F592" s="43" t="s">
        <v>831</v>
      </c>
      <c r="G592" s="44">
        <v>0.59375</v>
      </c>
      <c r="H592" s="43"/>
      <c r="I592" s="41">
        <v>2000</v>
      </c>
      <c r="J592" s="41"/>
      <c r="K592" s="41"/>
      <c r="L592" s="41"/>
      <c r="M592" s="41"/>
      <c r="N592" s="41">
        <v>2000</v>
      </c>
      <c r="O592" s="50">
        <v>1000</v>
      </c>
      <c r="P592" s="50">
        <v>1700</v>
      </c>
    </row>
    <row r="593" spans="2:16" ht="14">
      <c r="B593" s="36">
        <v>590</v>
      </c>
      <c r="C593" s="35" t="s">
        <v>908</v>
      </c>
      <c r="D593" s="33" t="s">
        <v>898</v>
      </c>
      <c r="E593" s="33" t="s">
        <v>597</v>
      </c>
      <c r="F593" s="43" t="s">
        <v>820</v>
      </c>
      <c r="G593" s="44">
        <v>0.42708333333333331</v>
      </c>
      <c r="H593" s="43"/>
      <c r="I593" s="41">
        <v>2000</v>
      </c>
      <c r="J593" s="41"/>
      <c r="K593" s="41"/>
      <c r="L593" s="41"/>
      <c r="M593" s="41"/>
      <c r="N593" s="41">
        <v>2000</v>
      </c>
      <c r="O593" s="50">
        <v>1000</v>
      </c>
      <c r="P593" s="50">
        <v>1700</v>
      </c>
    </row>
    <row r="594" spans="2:16" ht="14">
      <c r="B594" s="36">
        <v>591</v>
      </c>
      <c r="C594" s="35" t="s">
        <v>909</v>
      </c>
      <c r="D594" s="33" t="s">
        <v>910</v>
      </c>
      <c r="E594" s="33" t="s">
        <v>498</v>
      </c>
      <c r="F594" s="53" t="s">
        <v>911</v>
      </c>
      <c r="G594" s="44">
        <v>0.41666666666666669</v>
      </c>
      <c r="H594" s="43"/>
      <c r="I594" s="42" t="s">
        <v>123</v>
      </c>
      <c r="J594" s="41"/>
      <c r="K594" s="41"/>
      <c r="L594" s="41"/>
      <c r="M594" s="41"/>
      <c r="N594" s="42" t="s">
        <v>123</v>
      </c>
      <c r="O594" s="48" t="s">
        <v>123</v>
      </c>
      <c r="P594" s="48" t="s">
        <v>123</v>
      </c>
    </row>
    <row r="595" spans="2:16" ht="14">
      <c r="B595" s="36">
        <v>592</v>
      </c>
      <c r="C595" s="35" t="s">
        <v>912</v>
      </c>
      <c r="D595" s="33" t="s">
        <v>910</v>
      </c>
      <c r="E595" s="33" t="s">
        <v>498</v>
      </c>
      <c r="F595" s="43" t="s">
        <v>825</v>
      </c>
      <c r="G595" s="44">
        <v>0.41666666666666669</v>
      </c>
      <c r="H595" s="43"/>
      <c r="I595" s="42" t="s">
        <v>123</v>
      </c>
      <c r="J595" s="41"/>
      <c r="K595" s="41"/>
      <c r="L595" s="41"/>
      <c r="M595" s="41"/>
      <c r="N595" s="42" t="s">
        <v>123</v>
      </c>
      <c r="O595" s="48" t="s">
        <v>123</v>
      </c>
      <c r="P595" s="48" t="s">
        <v>123</v>
      </c>
    </row>
    <row r="596" spans="2:16" ht="14">
      <c r="B596" s="36">
        <v>593</v>
      </c>
      <c r="C596" s="35" t="s">
        <v>913</v>
      </c>
      <c r="D596" s="33" t="s">
        <v>910</v>
      </c>
      <c r="E596" s="33" t="s">
        <v>498</v>
      </c>
      <c r="F596" s="31" t="s">
        <v>829</v>
      </c>
      <c r="G596" s="49">
        <v>0.41666666666666669</v>
      </c>
      <c r="H596" s="31"/>
      <c r="I596" s="42" t="s">
        <v>123</v>
      </c>
      <c r="J596" s="30"/>
      <c r="K596" s="30"/>
      <c r="L596" s="30"/>
      <c r="M596" s="30"/>
      <c r="N596" s="42" t="s">
        <v>123</v>
      </c>
      <c r="O596" s="48" t="s">
        <v>123</v>
      </c>
      <c r="P596" s="48" t="s">
        <v>123</v>
      </c>
    </row>
    <row r="597" spans="2:16" ht="14">
      <c r="B597" s="36">
        <v>594</v>
      </c>
      <c r="C597" s="35" t="s">
        <v>914</v>
      </c>
      <c r="D597" s="33" t="s">
        <v>910</v>
      </c>
      <c r="E597" s="33" t="s">
        <v>498</v>
      </c>
      <c r="F597" s="31" t="s">
        <v>831</v>
      </c>
      <c r="G597" s="49">
        <v>0.40625</v>
      </c>
      <c r="H597" s="31"/>
      <c r="I597" s="42" t="s">
        <v>123</v>
      </c>
      <c r="J597" s="30"/>
      <c r="K597" s="30"/>
      <c r="L597" s="30"/>
      <c r="M597" s="30"/>
      <c r="N597" s="42" t="s">
        <v>123</v>
      </c>
      <c r="O597" s="48" t="s">
        <v>123</v>
      </c>
      <c r="P597" s="48" t="s">
        <v>123</v>
      </c>
    </row>
    <row r="598" spans="2:16" ht="14">
      <c r="B598" s="36">
        <v>595</v>
      </c>
      <c r="C598" s="35" t="s">
        <v>915</v>
      </c>
      <c r="D598" s="33" t="s">
        <v>916</v>
      </c>
      <c r="E598" s="33" t="s">
        <v>160</v>
      </c>
      <c r="F598" s="52" t="s">
        <v>917</v>
      </c>
      <c r="G598" s="51">
        <v>0.375</v>
      </c>
      <c r="H598" s="31"/>
      <c r="I598" s="30">
        <v>1500</v>
      </c>
      <c r="J598" s="30"/>
      <c r="K598" s="30"/>
      <c r="L598" s="30"/>
      <c r="M598" s="30"/>
      <c r="N598" s="42" t="s">
        <v>123</v>
      </c>
      <c r="O598" s="45">
        <v>800</v>
      </c>
      <c r="P598" s="45">
        <v>1200</v>
      </c>
    </row>
    <row r="599" spans="2:16" ht="14">
      <c r="B599" s="36">
        <v>596</v>
      </c>
      <c r="C599" s="35" t="s">
        <v>918</v>
      </c>
      <c r="D599" s="33" t="s">
        <v>916</v>
      </c>
      <c r="E599" s="33" t="s">
        <v>160</v>
      </c>
      <c r="F599" s="52" t="s">
        <v>917</v>
      </c>
      <c r="G599" s="51">
        <v>0.70833333333333337</v>
      </c>
      <c r="H599" s="31"/>
      <c r="I599" s="30">
        <v>2000</v>
      </c>
      <c r="J599" s="30"/>
      <c r="K599" s="30"/>
      <c r="L599" s="30"/>
      <c r="M599" s="30"/>
      <c r="N599" s="42" t="s">
        <v>123</v>
      </c>
      <c r="O599" s="45">
        <v>1000</v>
      </c>
      <c r="P599" s="45">
        <v>1700</v>
      </c>
    </row>
    <row r="600" spans="2:16" ht="14">
      <c r="B600" s="36">
        <v>597</v>
      </c>
      <c r="C600" s="35" t="s">
        <v>919</v>
      </c>
      <c r="D600" s="33" t="s">
        <v>916</v>
      </c>
      <c r="E600" s="33" t="s">
        <v>160</v>
      </c>
      <c r="F600" s="52" t="s">
        <v>920</v>
      </c>
      <c r="G600" s="51">
        <v>0.375</v>
      </c>
      <c r="H600" s="31"/>
      <c r="I600" s="30">
        <v>1500</v>
      </c>
      <c r="J600" s="30"/>
      <c r="K600" s="30"/>
      <c r="L600" s="30"/>
      <c r="M600" s="30"/>
      <c r="N600" s="42" t="s">
        <v>123</v>
      </c>
      <c r="O600" s="45">
        <v>800</v>
      </c>
      <c r="P600" s="45">
        <v>1200</v>
      </c>
    </row>
    <row r="601" spans="2:16" ht="14">
      <c r="B601" s="36">
        <v>598</v>
      </c>
      <c r="C601" s="35" t="s">
        <v>921</v>
      </c>
      <c r="D601" s="33" t="s">
        <v>916</v>
      </c>
      <c r="E601" s="33" t="s">
        <v>160</v>
      </c>
      <c r="F601" s="52" t="s">
        <v>920</v>
      </c>
      <c r="G601" s="51">
        <v>0.70833333333333337</v>
      </c>
      <c r="H601" s="31"/>
      <c r="I601" s="30">
        <v>2000</v>
      </c>
      <c r="J601" s="30"/>
      <c r="K601" s="30"/>
      <c r="L601" s="30"/>
      <c r="M601" s="30"/>
      <c r="N601" s="42" t="s">
        <v>123</v>
      </c>
      <c r="O601" s="45">
        <v>1000</v>
      </c>
      <c r="P601" s="45">
        <v>1700</v>
      </c>
    </row>
    <row r="602" spans="2:16" ht="14">
      <c r="B602" s="36">
        <v>599</v>
      </c>
      <c r="C602" s="35" t="s">
        <v>922</v>
      </c>
      <c r="D602" s="33" t="s">
        <v>916</v>
      </c>
      <c r="E602" s="33" t="s">
        <v>160</v>
      </c>
      <c r="F602" s="52" t="s">
        <v>923</v>
      </c>
      <c r="G602" s="51">
        <v>0.375</v>
      </c>
      <c r="H602" s="31"/>
      <c r="I602" s="30">
        <v>1500</v>
      </c>
      <c r="J602" s="30"/>
      <c r="K602" s="30"/>
      <c r="L602" s="30"/>
      <c r="M602" s="30"/>
      <c r="N602" s="42" t="s">
        <v>123</v>
      </c>
      <c r="O602" s="45">
        <v>800</v>
      </c>
      <c r="P602" s="45">
        <v>1200</v>
      </c>
    </row>
    <row r="603" spans="2:16" ht="14">
      <c r="B603" s="36">
        <v>600</v>
      </c>
      <c r="C603" s="35" t="s">
        <v>924</v>
      </c>
      <c r="D603" s="33" t="s">
        <v>916</v>
      </c>
      <c r="E603" s="33" t="s">
        <v>160</v>
      </c>
      <c r="F603" s="52" t="s">
        <v>923</v>
      </c>
      <c r="G603" s="51">
        <v>0.70833333333333337</v>
      </c>
      <c r="H603" s="31"/>
      <c r="I603" s="30">
        <v>2000</v>
      </c>
      <c r="J603" s="30"/>
      <c r="K603" s="30"/>
      <c r="L603" s="30"/>
      <c r="M603" s="30"/>
      <c r="N603" s="42" t="s">
        <v>123</v>
      </c>
      <c r="O603" s="45">
        <v>1000</v>
      </c>
      <c r="P603" s="45">
        <v>1700</v>
      </c>
    </row>
    <row r="604" spans="2:16" ht="14">
      <c r="B604" s="36">
        <v>601</v>
      </c>
      <c r="C604" s="35" t="s">
        <v>925</v>
      </c>
      <c r="D604" s="33" t="s">
        <v>916</v>
      </c>
      <c r="E604" s="33" t="s">
        <v>160</v>
      </c>
      <c r="F604" s="52" t="s">
        <v>926</v>
      </c>
      <c r="G604" s="51">
        <v>0.375</v>
      </c>
      <c r="H604" s="31"/>
      <c r="I604" s="30">
        <v>1500</v>
      </c>
      <c r="J604" s="30"/>
      <c r="K604" s="30"/>
      <c r="L604" s="30"/>
      <c r="M604" s="30"/>
      <c r="N604" s="42" t="s">
        <v>123</v>
      </c>
      <c r="O604" s="45">
        <v>800</v>
      </c>
      <c r="P604" s="45">
        <v>1200</v>
      </c>
    </row>
    <row r="605" spans="2:16" ht="14">
      <c r="B605" s="36">
        <v>602</v>
      </c>
      <c r="C605" s="35" t="s">
        <v>927</v>
      </c>
      <c r="D605" s="33" t="s">
        <v>916</v>
      </c>
      <c r="E605" s="33" t="s">
        <v>160</v>
      </c>
      <c r="F605" s="52" t="s">
        <v>926</v>
      </c>
      <c r="G605" s="51">
        <v>0.70833333333333337</v>
      </c>
      <c r="H605" s="31"/>
      <c r="I605" s="30">
        <v>2000</v>
      </c>
      <c r="J605" s="30"/>
      <c r="K605" s="30"/>
      <c r="L605" s="30"/>
      <c r="M605" s="30"/>
      <c r="N605" s="42" t="s">
        <v>123</v>
      </c>
      <c r="O605" s="45">
        <v>1000</v>
      </c>
      <c r="P605" s="45">
        <v>1700</v>
      </c>
    </row>
    <row r="606" spans="2:16" ht="14">
      <c r="B606" s="36">
        <v>603</v>
      </c>
      <c r="C606" s="35" t="s">
        <v>928</v>
      </c>
      <c r="D606" s="33" t="s">
        <v>916</v>
      </c>
      <c r="E606" s="33" t="s">
        <v>160</v>
      </c>
      <c r="F606" s="52" t="s">
        <v>929</v>
      </c>
      <c r="G606" s="51">
        <v>0.375</v>
      </c>
      <c r="H606" s="31"/>
      <c r="I606" s="30">
        <v>1500</v>
      </c>
      <c r="J606" s="30"/>
      <c r="K606" s="30"/>
      <c r="L606" s="30"/>
      <c r="M606" s="30"/>
      <c r="N606" s="42" t="s">
        <v>123</v>
      </c>
      <c r="O606" s="45">
        <v>800</v>
      </c>
      <c r="P606" s="45">
        <v>1200</v>
      </c>
    </row>
    <row r="607" spans="2:16" ht="14">
      <c r="B607" s="36">
        <v>604</v>
      </c>
      <c r="C607" s="35" t="s">
        <v>930</v>
      </c>
      <c r="D607" s="33" t="s">
        <v>916</v>
      </c>
      <c r="E607" s="33" t="s">
        <v>160</v>
      </c>
      <c r="F607" s="52" t="s">
        <v>929</v>
      </c>
      <c r="G607" s="51">
        <v>0.70833333333333337</v>
      </c>
      <c r="H607" s="31"/>
      <c r="I607" s="30">
        <v>2000</v>
      </c>
      <c r="J607" s="30"/>
      <c r="K607" s="30"/>
      <c r="L607" s="30"/>
      <c r="M607" s="30"/>
      <c r="N607" s="42" t="s">
        <v>123</v>
      </c>
      <c r="O607" s="45">
        <v>1000</v>
      </c>
      <c r="P607" s="45">
        <v>1700</v>
      </c>
    </row>
    <row r="608" spans="2:16" ht="14">
      <c r="B608" s="36">
        <v>605</v>
      </c>
      <c r="C608" s="35" t="s">
        <v>931</v>
      </c>
      <c r="D608" s="33" t="s">
        <v>932</v>
      </c>
      <c r="E608" s="33" t="s">
        <v>512</v>
      </c>
      <c r="F608" s="31" t="s">
        <v>846</v>
      </c>
      <c r="G608" s="49">
        <v>0.39583333333333331</v>
      </c>
      <c r="H608" s="31"/>
      <c r="I608" s="42" t="s">
        <v>123</v>
      </c>
      <c r="J608" s="42" t="s">
        <v>123</v>
      </c>
      <c r="K608" s="30"/>
      <c r="L608" s="30"/>
      <c r="M608" s="30"/>
      <c r="N608" s="30">
        <v>1000</v>
      </c>
      <c r="O608" s="48" t="s">
        <v>123</v>
      </c>
      <c r="P608" s="48" t="s">
        <v>123</v>
      </c>
    </row>
    <row r="609" spans="2:16" ht="14">
      <c r="B609" s="36">
        <v>606</v>
      </c>
      <c r="C609" s="35" t="s">
        <v>933</v>
      </c>
      <c r="D609" s="33" t="s">
        <v>932</v>
      </c>
      <c r="E609" s="33" t="s">
        <v>512</v>
      </c>
      <c r="F609" s="31" t="s">
        <v>848</v>
      </c>
      <c r="G609" s="49">
        <v>0.39583333333333331</v>
      </c>
      <c r="H609" s="31"/>
      <c r="I609" s="30">
        <v>1500</v>
      </c>
      <c r="J609" s="30">
        <v>1000</v>
      </c>
      <c r="K609" s="30"/>
      <c r="L609" s="30"/>
      <c r="M609" s="30"/>
      <c r="N609" s="30">
        <v>1000</v>
      </c>
      <c r="O609" s="45">
        <v>500</v>
      </c>
      <c r="P609" s="45">
        <v>700</v>
      </c>
    </row>
    <row r="610" spans="2:16" ht="14">
      <c r="B610" s="36">
        <v>607</v>
      </c>
      <c r="C610" s="35" t="s">
        <v>934</v>
      </c>
      <c r="D610" s="33" t="s">
        <v>932</v>
      </c>
      <c r="E610" s="33" t="s">
        <v>512</v>
      </c>
      <c r="F610" s="31" t="s">
        <v>823</v>
      </c>
      <c r="G610" s="49">
        <v>0.39583333333333331</v>
      </c>
      <c r="H610" s="31"/>
      <c r="I610" s="30">
        <v>2000</v>
      </c>
      <c r="J610" s="30">
        <v>1000</v>
      </c>
      <c r="K610" s="30"/>
      <c r="L610" s="30"/>
      <c r="M610" s="30"/>
      <c r="N610" s="30">
        <v>1000</v>
      </c>
      <c r="O610" s="45">
        <v>500</v>
      </c>
      <c r="P610" s="45">
        <v>700</v>
      </c>
    </row>
    <row r="611" spans="2:16" ht="14">
      <c r="B611" s="36">
        <v>608</v>
      </c>
      <c r="C611" s="35" t="s">
        <v>935</v>
      </c>
      <c r="D611" s="33" t="s">
        <v>932</v>
      </c>
      <c r="E611" s="33" t="s">
        <v>512</v>
      </c>
      <c r="F611" s="31" t="s">
        <v>825</v>
      </c>
      <c r="G611" s="49">
        <v>0.39583333333333331</v>
      </c>
      <c r="H611" s="31"/>
      <c r="I611" s="42" t="s">
        <v>123</v>
      </c>
      <c r="J611" s="42" t="s">
        <v>123</v>
      </c>
      <c r="K611" s="30"/>
      <c r="L611" s="30"/>
      <c r="M611" s="30"/>
      <c r="N611" s="30">
        <v>1000</v>
      </c>
      <c r="O611" s="48" t="s">
        <v>123</v>
      </c>
      <c r="P611" s="48" t="s">
        <v>123</v>
      </c>
    </row>
    <row r="612" spans="2:16" ht="14">
      <c r="B612" s="36">
        <v>609</v>
      </c>
      <c r="C612" s="35" t="s">
        <v>936</v>
      </c>
      <c r="D612" s="33" t="s">
        <v>932</v>
      </c>
      <c r="E612" s="33" t="s">
        <v>512</v>
      </c>
      <c r="F612" s="31" t="s">
        <v>827</v>
      </c>
      <c r="G612" s="49">
        <v>0.39583333333333331</v>
      </c>
      <c r="H612" s="31"/>
      <c r="I612" s="30">
        <v>2000</v>
      </c>
      <c r="J612" s="42" t="s">
        <v>123</v>
      </c>
      <c r="K612" s="30"/>
      <c r="L612" s="30"/>
      <c r="M612" s="30"/>
      <c r="N612" s="30">
        <v>1000</v>
      </c>
      <c r="O612" s="48" t="s">
        <v>123</v>
      </c>
      <c r="P612" s="48" t="s">
        <v>123</v>
      </c>
    </row>
    <row r="613" spans="2:16" ht="14">
      <c r="B613" s="36">
        <v>610</v>
      </c>
      <c r="C613" s="35" t="s">
        <v>937</v>
      </c>
      <c r="D613" s="33" t="s">
        <v>932</v>
      </c>
      <c r="E613" s="33" t="s">
        <v>512</v>
      </c>
      <c r="F613" s="43" t="s">
        <v>829</v>
      </c>
      <c r="G613" s="44">
        <v>0.39583333333333331</v>
      </c>
      <c r="H613" s="43"/>
      <c r="I613" s="41">
        <v>2000</v>
      </c>
      <c r="J613" s="42" t="s">
        <v>123</v>
      </c>
      <c r="K613" s="41"/>
      <c r="L613" s="41"/>
      <c r="M613" s="41"/>
      <c r="N613" s="41">
        <v>1000</v>
      </c>
      <c r="O613" s="48" t="s">
        <v>123</v>
      </c>
      <c r="P613" s="48" t="s">
        <v>123</v>
      </c>
    </row>
    <row r="614" spans="2:16" ht="14">
      <c r="B614" s="36">
        <v>611</v>
      </c>
      <c r="C614" s="35" t="s">
        <v>938</v>
      </c>
      <c r="D614" s="33" t="s">
        <v>932</v>
      </c>
      <c r="E614" s="33" t="s">
        <v>512</v>
      </c>
      <c r="F614" s="43" t="s">
        <v>831</v>
      </c>
      <c r="G614" s="44">
        <v>0.39583333333333331</v>
      </c>
      <c r="H614" s="43"/>
      <c r="I614" s="42" t="s">
        <v>123</v>
      </c>
      <c r="J614" s="42" t="s">
        <v>123</v>
      </c>
      <c r="K614" s="41"/>
      <c r="L614" s="41"/>
      <c r="M614" s="41"/>
      <c r="N614" s="41">
        <v>1000</v>
      </c>
      <c r="O614" s="48" t="s">
        <v>123</v>
      </c>
      <c r="P614" s="48" t="s">
        <v>123</v>
      </c>
    </row>
    <row r="615" spans="2:16" ht="14">
      <c r="B615" s="36">
        <v>612</v>
      </c>
      <c r="C615" s="35" t="s">
        <v>939</v>
      </c>
      <c r="D615" s="33" t="s">
        <v>940</v>
      </c>
      <c r="E615" s="33" t="s">
        <v>657</v>
      </c>
      <c r="F615" s="43" t="s">
        <v>823</v>
      </c>
      <c r="G615" s="44">
        <v>0.375</v>
      </c>
      <c r="H615" s="43"/>
      <c r="I615" s="41">
        <v>1000</v>
      </c>
      <c r="J615" s="41"/>
      <c r="K615" s="41"/>
      <c r="L615" s="41"/>
      <c r="M615" s="41"/>
      <c r="N615" s="42" t="s">
        <v>123</v>
      </c>
      <c r="O615" s="50">
        <v>500</v>
      </c>
      <c r="P615" s="50">
        <v>700</v>
      </c>
    </row>
    <row r="616" spans="2:16" ht="14">
      <c r="B616" s="36">
        <v>613</v>
      </c>
      <c r="C616" s="35" t="s">
        <v>941</v>
      </c>
      <c r="D616" s="33" t="s">
        <v>940</v>
      </c>
      <c r="E616" s="33" t="s">
        <v>657</v>
      </c>
      <c r="F616" s="43" t="s">
        <v>823</v>
      </c>
      <c r="G616" s="44">
        <v>0.625</v>
      </c>
      <c r="H616" s="43"/>
      <c r="I616" s="41">
        <v>1500</v>
      </c>
      <c r="J616" s="41"/>
      <c r="K616" s="41"/>
      <c r="L616" s="41"/>
      <c r="M616" s="41"/>
      <c r="N616" s="42" t="s">
        <v>123</v>
      </c>
      <c r="O616" s="50">
        <v>800</v>
      </c>
      <c r="P616" s="50">
        <v>1200</v>
      </c>
    </row>
    <row r="617" spans="2:16" ht="14">
      <c r="B617" s="36">
        <v>614</v>
      </c>
      <c r="C617" s="35" t="s">
        <v>942</v>
      </c>
      <c r="D617" s="33" t="s">
        <v>940</v>
      </c>
      <c r="E617" s="33" t="s">
        <v>657</v>
      </c>
      <c r="F617" s="43" t="s">
        <v>825</v>
      </c>
      <c r="G617" s="44">
        <v>0.375</v>
      </c>
      <c r="H617" s="43"/>
      <c r="I617" s="41">
        <v>1000</v>
      </c>
      <c r="J617" s="41"/>
      <c r="K617" s="41"/>
      <c r="L617" s="41"/>
      <c r="M617" s="41"/>
      <c r="N617" s="42" t="s">
        <v>123</v>
      </c>
      <c r="O617" s="50">
        <v>500</v>
      </c>
      <c r="P617" s="50">
        <v>700</v>
      </c>
    </row>
    <row r="618" spans="2:16" ht="14">
      <c r="B618" s="36">
        <v>615</v>
      </c>
      <c r="C618" s="35" t="s">
        <v>943</v>
      </c>
      <c r="D618" s="33" t="s">
        <v>940</v>
      </c>
      <c r="E618" s="33" t="s">
        <v>657</v>
      </c>
      <c r="F618" s="43" t="s">
        <v>825</v>
      </c>
      <c r="G618" s="44">
        <v>0.66666666666666663</v>
      </c>
      <c r="H618" s="43"/>
      <c r="I618" s="41">
        <v>1500</v>
      </c>
      <c r="J618" s="41"/>
      <c r="K618" s="41"/>
      <c r="L618" s="41"/>
      <c r="M618" s="41"/>
      <c r="N618" s="42" t="s">
        <v>123</v>
      </c>
      <c r="O618" s="50">
        <v>800</v>
      </c>
      <c r="P618" s="50">
        <v>1200</v>
      </c>
    </row>
    <row r="619" spans="2:16" ht="14">
      <c r="B619" s="36">
        <v>616</v>
      </c>
      <c r="C619" s="35" t="s">
        <v>944</v>
      </c>
      <c r="D619" s="33" t="s">
        <v>940</v>
      </c>
      <c r="E619" s="33" t="s">
        <v>657</v>
      </c>
      <c r="F619" s="43" t="s">
        <v>827</v>
      </c>
      <c r="G619" s="44">
        <v>0.375</v>
      </c>
      <c r="H619" s="43"/>
      <c r="I619" s="41">
        <v>1000</v>
      </c>
      <c r="J619" s="41"/>
      <c r="K619" s="41"/>
      <c r="L619" s="41"/>
      <c r="M619" s="41"/>
      <c r="N619" s="42" t="s">
        <v>123</v>
      </c>
      <c r="O619" s="50">
        <v>500</v>
      </c>
      <c r="P619" s="50">
        <v>700</v>
      </c>
    </row>
    <row r="620" spans="2:16" ht="14">
      <c r="B620" s="36">
        <v>617</v>
      </c>
      <c r="C620" s="35" t="s">
        <v>945</v>
      </c>
      <c r="D620" s="33" t="s">
        <v>940</v>
      </c>
      <c r="E620" s="33" t="s">
        <v>657</v>
      </c>
      <c r="F620" s="43" t="s">
        <v>827</v>
      </c>
      <c r="G620" s="44">
        <v>0.625</v>
      </c>
      <c r="H620" s="43"/>
      <c r="I620" s="42" t="s">
        <v>123</v>
      </c>
      <c r="J620" s="41"/>
      <c r="K620" s="41"/>
      <c r="L620" s="41"/>
      <c r="M620" s="41"/>
      <c r="N620" s="42" t="s">
        <v>123</v>
      </c>
      <c r="O620" s="48" t="s">
        <v>123</v>
      </c>
      <c r="P620" s="48" t="s">
        <v>123</v>
      </c>
    </row>
    <row r="621" spans="2:16" ht="14">
      <c r="B621" s="36">
        <v>618</v>
      </c>
      <c r="C621" s="35" t="s">
        <v>946</v>
      </c>
      <c r="D621" s="33" t="s">
        <v>947</v>
      </c>
      <c r="E621" s="33" t="s">
        <v>556</v>
      </c>
      <c r="F621" s="43" t="s">
        <v>823</v>
      </c>
      <c r="G621" s="44">
        <v>0.41666666666666669</v>
      </c>
      <c r="H621" s="43"/>
      <c r="I621" s="41">
        <v>1500</v>
      </c>
      <c r="J621" s="41">
        <v>1000</v>
      </c>
      <c r="K621" s="41"/>
      <c r="L621" s="41"/>
      <c r="M621" s="41"/>
      <c r="N621" s="41">
        <v>1000</v>
      </c>
      <c r="O621" s="50">
        <v>500</v>
      </c>
      <c r="P621" s="50">
        <v>700</v>
      </c>
    </row>
    <row r="622" spans="2:16" ht="14">
      <c r="B622" s="36">
        <v>619</v>
      </c>
      <c r="C622" s="35" t="s">
        <v>948</v>
      </c>
      <c r="D622" s="33" t="s">
        <v>947</v>
      </c>
      <c r="E622" s="33" t="s">
        <v>556</v>
      </c>
      <c r="F622" s="43" t="s">
        <v>825</v>
      </c>
      <c r="G622" s="44">
        <v>0.41666666666666669</v>
      </c>
      <c r="H622" s="43"/>
      <c r="I622" s="41">
        <v>1500</v>
      </c>
      <c r="J622" s="41">
        <v>1000</v>
      </c>
      <c r="K622" s="41"/>
      <c r="L622" s="41"/>
      <c r="M622" s="41"/>
      <c r="N622" s="42" t="s">
        <v>123</v>
      </c>
      <c r="O622" s="50">
        <v>500</v>
      </c>
      <c r="P622" s="50">
        <v>700</v>
      </c>
    </row>
    <row r="623" spans="2:16" ht="14">
      <c r="B623" s="36">
        <v>620</v>
      </c>
      <c r="C623" s="35" t="s">
        <v>949</v>
      </c>
      <c r="D623" s="33" t="s">
        <v>947</v>
      </c>
      <c r="E623" s="33" t="s">
        <v>556</v>
      </c>
      <c r="F623" s="43" t="s">
        <v>827</v>
      </c>
      <c r="G623" s="44">
        <v>0.41666666666666669</v>
      </c>
      <c r="H623" s="43"/>
      <c r="I623" s="41">
        <v>1500</v>
      </c>
      <c r="J623" s="41">
        <v>1000</v>
      </c>
      <c r="K623" s="41"/>
      <c r="L623" s="41"/>
      <c r="M623" s="41"/>
      <c r="N623" s="41">
        <v>1000</v>
      </c>
      <c r="O623" s="50">
        <v>500</v>
      </c>
      <c r="P623" s="50">
        <v>700</v>
      </c>
    </row>
    <row r="624" spans="2:16" ht="14">
      <c r="B624" s="36">
        <v>621</v>
      </c>
      <c r="C624" s="35" t="s">
        <v>950</v>
      </c>
      <c r="D624" s="33" t="s">
        <v>947</v>
      </c>
      <c r="E624" s="33" t="s">
        <v>556</v>
      </c>
      <c r="F624" s="43" t="s">
        <v>829</v>
      </c>
      <c r="G624" s="44">
        <v>0.375</v>
      </c>
      <c r="H624" s="43"/>
      <c r="I624" s="41">
        <v>2500</v>
      </c>
      <c r="J624" s="41">
        <v>1500</v>
      </c>
      <c r="K624" s="41"/>
      <c r="L624" s="41"/>
      <c r="M624" s="41"/>
      <c r="N624" s="42" t="s">
        <v>123</v>
      </c>
      <c r="O624" s="50">
        <v>800</v>
      </c>
      <c r="P624" s="50">
        <v>1200</v>
      </c>
    </row>
    <row r="625" spans="2:16" ht="14">
      <c r="B625" s="36">
        <v>622</v>
      </c>
      <c r="C625" s="35" t="s">
        <v>951</v>
      </c>
      <c r="D625" s="33" t="s">
        <v>947</v>
      </c>
      <c r="E625" s="33" t="s">
        <v>556</v>
      </c>
      <c r="F625" s="43" t="s">
        <v>831</v>
      </c>
      <c r="G625" s="44">
        <v>0.4375</v>
      </c>
      <c r="H625" s="43"/>
      <c r="I625" s="41">
        <v>2500</v>
      </c>
      <c r="J625" s="42" t="s">
        <v>123</v>
      </c>
      <c r="K625" s="41"/>
      <c r="L625" s="41"/>
      <c r="M625" s="41"/>
      <c r="N625" s="42" t="s">
        <v>123</v>
      </c>
      <c r="O625" s="48" t="s">
        <v>123</v>
      </c>
      <c r="P625" s="48" t="s">
        <v>123</v>
      </c>
    </row>
    <row r="626" spans="2:16" ht="14">
      <c r="B626" s="36">
        <v>623</v>
      </c>
      <c r="C626" s="35" t="s">
        <v>990</v>
      </c>
      <c r="D626" s="33" t="s">
        <v>952</v>
      </c>
      <c r="E626" s="33" t="s">
        <v>233</v>
      </c>
      <c r="F626" s="43" t="s">
        <v>846</v>
      </c>
      <c r="G626" s="44">
        <v>0.39583333333333331</v>
      </c>
      <c r="H626" s="43"/>
      <c r="I626" s="41">
        <v>2500</v>
      </c>
      <c r="J626" s="41">
        <v>1500</v>
      </c>
      <c r="K626" s="41"/>
      <c r="L626" s="41"/>
      <c r="M626" s="41"/>
      <c r="N626" s="41">
        <v>1500</v>
      </c>
      <c r="O626" s="50">
        <v>800</v>
      </c>
      <c r="P626" s="50">
        <v>1200</v>
      </c>
    </row>
    <row r="627" spans="2:16" ht="14">
      <c r="B627" s="36">
        <v>624</v>
      </c>
      <c r="C627" s="35" t="s">
        <v>953</v>
      </c>
      <c r="D627" s="33" t="s">
        <v>952</v>
      </c>
      <c r="E627" s="33" t="s">
        <v>233</v>
      </c>
      <c r="F627" s="43" t="s">
        <v>848</v>
      </c>
      <c r="G627" s="44">
        <v>0.39583333333333331</v>
      </c>
      <c r="H627" s="43"/>
      <c r="I627" s="41">
        <v>2500</v>
      </c>
      <c r="J627" s="41">
        <v>1500</v>
      </c>
      <c r="K627" s="41"/>
      <c r="L627" s="41"/>
      <c r="M627" s="41"/>
      <c r="N627" s="41">
        <v>1500</v>
      </c>
      <c r="O627" s="50">
        <v>800</v>
      </c>
      <c r="P627" s="50">
        <v>1200</v>
      </c>
    </row>
    <row r="628" spans="2:16" ht="14">
      <c r="B628" s="36">
        <v>625</v>
      </c>
      <c r="C628" s="35" t="s">
        <v>954</v>
      </c>
      <c r="D628" s="33" t="s">
        <v>952</v>
      </c>
      <c r="E628" s="33" t="s">
        <v>233</v>
      </c>
      <c r="F628" s="43" t="s">
        <v>823</v>
      </c>
      <c r="G628" s="44">
        <v>0.41666666666666669</v>
      </c>
      <c r="H628" s="43"/>
      <c r="I628" s="41">
        <v>2500</v>
      </c>
      <c r="J628" s="42" t="s">
        <v>123</v>
      </c>
      <c r="K628" s="41"/>
      <c r="L628" s="41"/>
      <c r="M628" s="41"/>
      <c r="N628" s="41">
        <v>1500</v>
      </c>
      <c r="O628" s="48" t="s">
        <v>123</v>
      </c>
      <c r="P628" s="48" t="s">
        <v>123</v>
      </c>
    </row>
    <row r="629" spans="2:16" ht="14">
      <c r="B629" s="36">
        <v>626</v>
      </c>
      <c r="C629" s="35" t="s">
        <v>955</v>
      </c>
      <c r="D629" s="33" t="s">
        <v>952</v>
      </c>
      <c r="E629" s="33" t="s">
        <v>233</v>
      </c>
      <c r="F629" s="43" t="s">
        <v>825</v>
      </c>
      <c r="G629" s="44">
        <v>0.39583333333333331</v>
      </c>
      <c r="H629" s="43"/>
      <c r="I629" s="41">
        <v>2500</v>
      </c>
      <c r="J629" s="41">
        <v>1500</v>
      </c>
      <c r="K629" s="41"/>
      <c r="L629" s="41"/>
      <c r="M629" s="41"/>
      <c r="N629" s="41">
        <v>1500</v>
      </c>
      <c r="O629" s="50">
        <v>800</v>
      </c>
      <c r="P629" s="50">
        <v>1200</v>
      </c>
    </row>
    <row r="630" spans="2:16" ht="14">
      <c r="B630" s="36">
        <v>627</v>
      </c>
      <c r="C630" s="35" t="s">
        <v>956</v>
      </c>
      <c r="D630" s="33" t="s">
        <v>952</v>
      </c>
      <c r="E630" s="33" t="s">
        <v>233</v>
      </c>
      <c r="F630" s="43" t="s">
        <v>827</v>
      </c>
      <c r="G630" s="44">
        <v>0.39583333333333331</v>
      </c>
      <c r="H630" s="43"/>
      <c r="I630" s="41">
        <v>2500</v>
      </c>
      <c r="J630" s="41">
        <v>1500</v>
      </c>
      <c r="K630" s="41"/>
      <c r="L630" s="41"/>
      <c r="M630" s="41"/>
      <c r="N630" s="41">
        <v>1500</v>
      </c>
      <c r="O630" s="50">
        <v>800</v>
      </c>
      <c r="P630" s="50">
        <v>1200</v>
      </c>
    </row>
    <row r="631" spans="2:16" ht="14">
      <c r="B631" s="36">
        <v>628</v>
      </c>
      <c r="C631" s="35" t="s">
        <v>957</v>
      </c>
      <c r="D631" s="33" t="s">
        <v>952</v>
      </c>
      <c r="E631" s="33" t="s">
        <v>233</v>
      </c>
      <c r="F631" s="43" t="s">
        <v>829</v>
      </c>
      <c r="G631" s="44">
        <v>0.39583333333333331</v>
      </c>
      <c r="H631" s="43"/>
      <c r="I631" s="41">
        <v>2500</v>
      </c>
      <c r="J631" s="41">
        <v>1500</v>
      </c>
      <c r="K631" s="41"/>
      <c r="L631" s="41"/>
      <c r="M631" s="41"/>
      <c r="N631" s="41">
        <v>1500</v>
      </c>
      <c r="O631" s="50">
        <v>800</v>
      </c>
      <c r="P631" s="50">
        <v>1200</v>
      </c>
    </row>
    <row r="632" spans="2:16" ht="14">
      <c r="B632" s="36">
        <v>629</v>
      </c>
      <c r="C632" s="35" t="s">
        <v>958</v>
      </c>
      <c r="D632" s="33" t="s">
        <v>952</v>
      </c>
      <c r="E632" s="33" t="s">
        <v>233</v>
      </c>
      <c r="F632" s="43" t="s">
        <v>829</v>
      </c>
      <c r="G632" s="44">
        <v>0.79166666666666663</v>
      </c>
      <c r="H632" s="43"/>
      <c r="I632" s="41">
        <v>3500</v>
      </c>
      <c r="J632" s="41">
        <v>2000</v>
      </c>
      <c r="K632" s="41"/>
      <c r="L632" s="41"/>
      <c r="M632" s="41"/>
      <c r="N632" s="41">
        <v>2000</v>
      </c>
      <c r="O632" s="50">
        <v>1000</v>
      </c>
      <c r="P632" s="50">
        <v>1700</v>
      </c>
    </row>
    <row r="633" spans="2:16" ht="14">
      <c r="B633" s="36">
        <v>630</v>
      </c>
      <c r="C633" s="35" t="s">
        <v>959</v>
      </c>
      <c r="D633" s="33" t="s">
        <v>952</v>
      </c>
      <c r="E633" s="33" t="s">
        <v>233</v>
      </c>
      <c r="F633" s="43" t="s">
        <v>831</v>
      </c>
      <c r="G633" s="44">
        <v>0.41666666666666669</v>
      </c>
      <c r="H633" s="43"/>
      <c r="I633" s="41">
        <v>2500</v>
      </c>
      <c r="J633" s="41">
        <v>1500</v>
      </c>
      <c r="K633" s="41"/>
      <c r="L633" s="41"/>
      <c r="M633" s="41"/>
      <c r="N633" s="41">
        <v>1500</v>
      </c>
      <c r="O633" s="50">
        <v>800</v>
      </c>
      <c r="P633" s="50">
        <v>1200</v>
      </c>
    </row>
    <row r="634" spans="2:16" ht="14">
      <c r="B634" s="36">
        <v>631</v>
      </c>
      <c r="C634" s="35" t="s">
        <v>960</v>
      </c>
      <c r="D634" s="33" t="s">
        <v>952</v>
      </c>
      <c r="E634" s="33" t="s">
        <v>233</v>
      </c>
      <c r="F634" s="43" t="s">
        <v>831</v>
      </c>
      <c r="G634" s="44">
        <v>0.77083333333333337</v>
      </c>
      <c r="H634" s="43"/>
      <c r="I634" s="41">
        <v>3500</v>
      </c>
      <c r="J634" s="41">
        <v>2000</v>
      </c>
      <c r="K634" s="41"/>
      <c r="L634" s="41"/>
      <c r="M634" s="41"/>
      <c r="N634" s="41">
        <v>2000</v>
      </c>
      <c r="O634" s="50">
        <v>1000</v>
      </c>
      <c r="P634" s="50">
        <v>1700</v>
      </c>
    </row>
    <row r="635" spans="2:16" ht="14">
      <c r="B635" s="36">
        <v>632</v>
      </c>
      <c r="C635" s="35" t="s">
        <v>961</v>
      </c>
      <c r="D635" s="33" t="s">
        <v>962</v>
      </c>
      <c r="E635" s="33" t="s">
        <v>613</v>
      </c>
      <c r="F635" s="43" t="s">
        <v>823</v>
      </c>
      <c r="G635" s="44">
        <v>0.375</v>
      </c>
      <c r="H635" s="43"/>
      <c r="I635" s="41">
        <v>1500</v>
      </c>
      <c r="J635" s="41">
        <v>1000</v>
      </c>
      <c r="K635" s="41"/>
      <c r="L635" s="41"/>
      <c r="M635" s="41"/>
      <c r="N635" s="41">
        <v>1000</v>
      </c>
      <c r="O635" s="50">
        <v>500</v>
      </c>
      <c r="P635" s="50">
        <v>700</v>
      </c>
    </row>
    <row r="636" spans="2:16" ht="14">
      <c r="B636" s="36">
        <v>633</v>
      </c>
      <c r="C636" s="35" t="s">
        <v>963</v>
      </c>
      <c r="D636" s="33" t="s">
        <v>962</v>
      </c>
      <c r="E636" s="33" t="s">
        <v>613</v>
      </c>
      <c r="F636" s="43" t="s">
        <v>825</v>
      </c>
      <c r="G636" s="44">
        <v>0.375</v>
      </c>
      <c r="H636" s="43"/>
      <c r="I636" s="41">
        <v>1500</v>
      </c>
      <c r="J636" s="41">
        <v>1000</v>
      </c>
      <c r="K636" s="41"/>
      <c r="L636" s="41"/>
      <c r="M636" s="41"/>
      <c r="N636" s="41">
        <v>1000</v>
      </c>
      <c r="O636" s="50">
        <v>500</v>
      </c>
      <c r="P636" s="50">
        <v>700</v>
      </c>
    </row>
    <row r="637" spans="2:16" ht="14">
      <c r="B637" s="36">
        <v>634</v>
      </c>
      <c r="C637" s="35" t="s">
        <v>964</v>
      </c>
      <c r="D637" s="33" t="s">
        <v>962</v>
      </c>
      <c r="E637" s="33" t="s">
        <v>613</v>
      </c>
      <c r="F637" s="43" t="s">
        <v>827</v>
      </c>
      <c r="G637" s="44">
        <v>0.375</v>
      </c>
      <c r="H637" s="43"/>
      <c r="I637" s="41">
        <v>1500</v>
      </c>
      <c r="J637" s="41">
        <v>1000</v>
      </c>
      <c r="K637" s="41"/>
      <c r="L637" s="41"/>
      <c r="M637" s="41"/>
      <c r="N637" s="41">
        <v>1000</v>
      </c>
      <c r="O637" s="50">
        <v>500</v>
      </c>
      <c r="P637" s="50">
        <v>700</v>
      </c>
    </row>
    <row r="638" spans="2:16" ht="14">
      <c r="B638" s="36">
        <v>635</v>
      </c>
      <c r="C638" s="35" t="s">
        <v>965</v>
      </c>
      <c r="D638" s="33" t="s">
        <v>962</v>
      </c>
      <c r="E638" s="33" t="s">
        <v>613</v>
      </c>
      <c r="F638" s="43" t="s">
        <v>829</v>
      </c>
      <c r="G638" s="44">
        <v>0.375</v>
      </c>
      <c r="H638" s="43"/>
      <c r="I638" s="41">
        <v>1500</v>
      </c>
      <c r="J638" s="41">
        <v>1000</v>
      </c>
      <c r="K638" s="41"/>
      <c r="L638" s="41"/>
      <c r="M638" s="41"/>
      <c r="N638" s="41">
        <v>1000</v>
      </c>
      <c r="O638" s="50">
        <v>500</v>
      </c>
      <c r="P638" s="50">
        <v>700</v>
      </c>
    </row>
    <row r="639" spans="2:16" ht="14">
      <c r="B639" s="36">
        <v>636</v>
      </c>
      <c r="C639" s="35" t="s">
        <v>966</v>
      </c>
      <c r="D639" s="33" t="s">
        <v>962</v>
      </c>
      <c r="E639" s="33" t="s">
        <v>613</v>
      </c>
      <c r="F639" s="43" t="s">
        <v>831</v>
      </c>
      <c r="G639" s="44">
        <v>0.39583333333333331</v>
      </c>
      <c r="H639" s="43"/>
      <c r="I639" s="41">
        <v>1500</v>
      </c>
      <c r="J639" s="41">
        <v>1000</v>
      </c>
      <c r="K639" s="41"/>
      <c r="L639" s="41"/>
      <c r="M639" s="41"/>
      <c r="N639" s="41">
        <v>1000</v>
      </c>
      <c r="O639" s="50">
        <v>500</v>
      </c>
      <c r="P639" s="50">
        <v>700</v>
      </c>
    </row>
    <row r="640" spans="2:16" ht="14">
      <c r="B640" s="36">
        <v>637</v>
      </c>
      <c r="C640" s="35" t="s">
        <v>967</v>
      </c>
      <c r="D640" s="33" t="s">
        <v>962</v>
      </c>
      <c r="E640" s="33" t="s">
        <v>613</v>
      </c>
      <c r="F640" s="31" t="s">
        <v>820</v>
      </c>
      <c r="G640" s="49">
        <v>0.35416666666666669</v>
      </c>
      <c r="H640" s="31"/>
      <c r="I640" s="30">
        <v>1500</v>
      </c>
      <c r="J640" s="42" t="s">
        <v>123</v>
      </c>
      <c r="K640" s="30"/>
      <c r="L640" s="30"/>
      <c r="M640" s="30"/>
      <c r="N640" s="30">
        <v>1000</v>
      </c>
      <c r="O640" s="48" t="s">
        <v>123</v>
      </c>
      <c r="P640" s="48" t="s">
        <v>123</v>
      </c>
    </row>
    <row r="641" spans="2:16" ht="14">
      <c r="B641" s="36">
        <v>638</v>
      </c>
      <c r="C641" s="35" t="s">
        <v>968</v>
      </c>
      <c r="D641" s="33" t="s">
        <v>969</v>
      </c>
      <c r="E641" s="33" t="s">
        <v>970</v>
      </c>
      <c r="F641" s="47" t="s">
        <v>971</v>
      </c>
      <c r="G641" s="46">
        <v>0.41666666666666669</v>
      </c>
      <c r="H641" s="31"/>
      <c r="I641" s="30">
        <v>2500</v>
      </c>
      <c r="J641" s="42" t="s">
        <v>123</v>
      </c>
      <c r="K641" s="30"/>
      <c r="L641" s="30"/>
      <c r="M641" s="30"/>
      <c r="N641" s="30">
        <v>1500</v>
      </c>
      <c r="O641" s="48" t="s">
        <v>123</v>
      </c>
      <c r="P641" s="48" t="s">
        <v>123</v>
      </c>
    </row>
    <row r="642" spans="2:16" ht="14">
      <c r="B642" s="36">
        <v>639</v>
      </c>
      <c r="C642" s="35" t="s">
        <v>972</v>
      </c>
      <c r="D642" s="33" t="s">
        <v>969</v>
      </c>
      <c r="E642" s="33" t="s">
        <v>970</v>
      </c>
      <c r="F642" s="47" t="s">
        <v>973</v>
      </c>
      <c r="G642" s="46">
        <v>0.41666666666666669</v>
      </c>
      <c r="H642" s="31"/>
      <c r="I642" s="30">
        <v>2500</v>
      </c>
      <c r="J642" s="30">
        <v>1500</v>
      </c>
      <c r="K642" s="30"/>
      <c r="L642" s="30"/>
      <c r="M642" s="30"/>
      <c r="N642" s="30">
        <v>1500</v>
      </c>
      <c r="O642" s="45">
        <v>800</v>
      </c>
      <c r="P642" s="45">
        <v>1200</v>
      </c>
    </row>
    <row r="643" spans="2:16" ht="14">
      <c r="B643" s="36">
        <v>640</v>
      </c>
      <c r="C643" s="35" t="s">
        <v>974</v>
      </c>
      <c r="D643" s="33" t="s">
        <v>969</v>
      </c>
      <c r="E643" s="33" t="s">
        <v>970</v>
      </c>
      <c r="F643" s="47" t="s">
        <v>975</v>
      </c>
      <c r="G643" s="46">
        <v>0.41666666666666669</v>
      </c>
      <c r="H643" s="31"/>
      <c r="I643" s="30">
        <v>2500</v>
      </c>
      <c r="J643" s="42" t="s">
        <v>123</v>
      </c>
      <c r="K643" s="30"/>
      <c r="L643" s="30"/>
      <c r="M643" s="30"/>
      <c r="N643" s="30">
        <v>1500</v>
      </c>
      <c r="O643" s="48" t="s">
        <v>123</v>
      </c>
      <c r="P643" s="48" t="s">
        <v>123</v>
      </c>
    </row>
    <row r="644" spans="2:16" ht="14">
      <c r="B644" s="36">
        <v>641</v>
      </c>
      <c r="C644" s="35" t="s">
        <v>976</v>
      </c>
      <c r="D644" s="33" t="s">
        <v>969</v>
      </c>
      <c r="E644" s="33" t="s">
        <v>970</v>
      </c>
      <c r="F644" s="47" t="s">
        <v>977</v>
      </c>
      <c r="G644" s="46">
        <v>0.41666666666666669</v>
      </c>
      <c r="H644" s="31"/>
      <c r="I644" s="30">
        <v>2500</v>
      </c>
      <c r="J644" s="30">
        <v>1500</v>
      </c>
      <c r="K644" s="30"/>
      <c r="L644" s="30"/>
      <c r="M644" s="30"/>
      <c r="N644" s="30">
        <v>1500</v>
      </c>
      <c r="O644" s="45">
        <v>800</v>
      </c>
      <c r="P644" s="45">
        <v>1200</v>
      </c>
    </row>
    <row r="645" spans="2:16" ht="14">
      <c r="B645" s="36">
        <v>642</v>
      </c>
      <c r="C645" s="35" t="s">
        <v>978</v>
      </c>
      <c r="D645" s="33" t="s">
        <v>969</v>
      </c>
      <c r="E645" s="33" t="s">
        <v>970</v>
      </c>
      <c r="F645" s="47" t="s">
        <v>979</v>
      </c>
      <c r="G645" s="46">
        <v>0.41666666666666669</v>
      </c>
      <c r="H645" s="31"/>
      <c r="I645" s="30">
        <v>2500</v>
      </c>
      <c r="J645" s="30">
        <v>1500</v>
      </c>
      <c r="K645" s="30"/>
      <c r="L645" s="30"/>
      <c r="M645" s="30"/>
      <c r="N645" s="30">
        <v>1500</v>
      </c>
      <c r="O645" s="45">
        <v>800</v>
      </c>
      <c r="P645" s="45">
        <v>1200</v>
      </c>
    </row>
    <row r="646" spans="2:16" ht="14">
      <c r="B646" s="36">
        <v>643</v>
      </c>
      <c r="C646" s="35" t="s">
        <v>980</v>
      </c>
      <c r="D646" s="33" t="s">
        <v>981</v>
      </c>
      <c r="E646" s="33" t="s">
        <v>535</v>
      </c>
      <c r="F646" s="43" t="s">
        <v>823</v>
      </c>
      <c r="G646" s="44">
        <v>0.45833333333333331</v>
      </c>
      <c r="H646" s="43"/>
      <c r="I646" s="41">
        <v>2000</v>
      </c>
      <c r="J646" s="41">
        <v>1500</v>
      </c>
      <c r="K646" s="41"/>
      <c r="L646" s="41"/>
      <c r="M646" s="40">
        <v>1000</v>
      </c>
      <c r="N646" s="39" t="s">
        <v>123</v>
      </c>
      <c r="O646" s="38">
        <v>800</v>
      </c>
      <c r="P646" s="38">
        <v>1200</v>
      </c>
    </row>
    <row r="647" spans="2:16" ht="14">
      <c r="B647" s="36">
        <v>644</v>
      </c>
      <c r="C647" s="35" t="s">
        <v>982</v>
      </c>
      <c r="D647" s="33" t="s">
        <v>981</v>
      </c>
      <c r="E647" s="33" t="s">
        <v>535</v>
      </c>
      <c r="F647" s="43" t="s">
        <v>825</v>
      </c>
      <c r="G647" s="44">
        <v>0.45833333333333331</v>
      </c>
      <c r="H647" s="43"/>
      <c r="I647" s="41">
        <v>2000</v>
      </c>
      <c r="J647" s="41">
        <v>1500</v>
      </c>
      <c r="K647" s="41"/>
      <c r="L647" s="41"/>
      <c r="M647" s="40">
        <v>1000</v>
      </c>
      <c r="N647" s="39" t="s">
        <v>123</v>
      </c>
      <c r="O647" s="38">
        <v>800</v>
      </c>
      <c r="P647" s="38">
        <v>1200</v>
      </c>
    </row>
    <row r="648" spans="2:16" ht="14">
      <c r="B648" s="36">
        <v>645</v>
      </c>
      <c r="C648" s="35" t="s">
        <v>983</v>
      </c>
      <c r="D648" s="33" t="s">
        <v>981</v>
      </c>
      <c r="E648" s="33" t="s">
        <v>535</v>
      </c>
      <c r="F648" s="43" t="s">
        <v>827</v>
      </c>
      <c r="G648" s="44">
        <v>0.45833333333333331</v>
      </c>
      <c r="H648" s="43"/>
      <c r="I648" s="41">
        <v>2000</v>
      </c>
      <c r="J648" s="41">
        <v>1500</v>
      </c>
      <c r="K648" s="41"/>
      <c r="L648" s="41"/>
      <c r="M648" s="40">
        <v>1000</v>
      </c>
      <c r="N648" s="39" t="s">
        <v>123</v>
      </c>
      <c r="O648" s="38">
        <v>800</v>
      </c>
      <c r="P648" s="38">
        <v>1200</v>
      </c>
    </row>
    <row r="649" spans="2:16" ht="14">
      <c r="B649" s="36">
        <v>646</v>
      </c>
      <c r="C649" s="35" t="s">
        <v>984</v>
      </c>
      <c r="D649" s="33" t="s">
        <v>981</v>
      </c>
      <c r="E649" s="33" t="s">
        <v>535</v>
      </c>
      <c r="F649" s="43" t="s">
        <v>829</v>
      </c>
      <c r="G649" s="44">
        <v>0.45833333333333331</v>
      </c>
      <c r="H649" s="43"/>
      <c r="I649" s="42" t="s">
        <v>123</v>
      </c>
      <c r="J649" s="41">
        <v>2000</v>
      </c>
      <c r="K649" s="41"/>
      <c r="L649" s="41"/>
      <c r="M649" s="40">
        <v>1500</v>
      </c>
      <c r="N649" s="39" t="s">
        <v>123</v>
      </c>
      <c r="O649" s="38">
        <v>1000</v>
      </c>
      <c r="P649" s="38">
        <v>1700</v>
      </c>
    </row>
    <row r="650" spans="2:16" ht="14">
      <c r="B650" s="36">
        <v>647</v>
      </c>
      <c r="C650" s="35" t="s">
        <v>985</v>
      </c>
      <c r="D650" s="33" t="s">
        <v>981</v>
      </c>
      <c r="E650" s="33" t="s">
        <v>535</v>
      </c>
      <c r="F650" s="43" t="s">
        <v>831</v>
      </c>
      <c r="G650" s="44">
        <v>0.45833333333333331</v>
      </c>
      <c r="H650" s="43"/>
      <c r="I650" s="42" t="s">
        <v>123</v>
      </c>
      <c r="J650" s="41">
        <v>2000</v>
      </c>
      <c r="K650" s="41"/>
      <c r="L650" s="41"/>
      <c r="M650" s="40"/>
      <c r="N650" s="39" t="s">
        <v>123</v>
      </c>
      <c r="O650" s="38">
        <v>1000</v>
      </c>
      <c r="P650" s="38">
        <v>1700</v>
      </c>
    </row>
    <row r="651" spans="2:16" ht="14">
      <c r="B651" s="36">
        <v>648</v>
      </c>
      <c r="C651" s="35" t="s">
        <v>986</v>
      </c>
      <c r="D651" s="37" t="s">
        <v>987</v>
      </c>
      <c r="E651" s="33"/>
      <c r="F651" s="32" t="s">
        <v>351</v>
      </c>
      <c r="G651" s="32" t="s">
        <v>351</v>
      </c>
      <c r="H651" s="31"/>
      <c r="I651" s="30"/>
      <c r="J651" s="30"/>
      <c r="K651" s="30"/>
      <c r="L651" s="30"/>
      <c r="M651" s="29"/>
      <c r="N651" s="29"/>
      <c r="O651" s="28"/>
      <c r="P651" s="28"/>
    </row>
    <row r="652" spans="2:16" ht="14.25" customHeight="1">
      <c r="B652" s="36">
        <v>649</v>
      </c>
      <c r="C652" s="35" t="s">
        <v>988</v>
      </c>
      <c r="D652" s="34" t="s">
        <v>811</v>
      </c>
      <c r="E652" s="33"/>
      <c r="F652" s="32" t="s">
        <v>351</v>
      </c>
      <c r="G652" s="32" t="s">
        <v>351</v>
      </c>
      <c r="H652" s="31"/>
      <c r="I652" s="31"/>
      <c r="J652" s="30"/>
      <c r="K652" s="30"/>
      <c r="L652" s="30"/>
      <c r="M652" s="29"/>
      <c r="N652" s="29"/>
      <c r="O652" s="28"/>
      <c r="P652" s="28"/>
    </row>
    <row r="653" spans="2:16" ht="14">
      <c r="B653" s="36">
        <v>650</v>
      </c>
      <c r="C653" s="35" t="s">
        <v>989</v>
      </c>
      <c r="D653" s="34" t="s">
        <v>813</v>
      </c>
      <c r="E653" s="33"/>
      <c r="F653" s="32" t="s">
        <v>351</v>
      </c>
      <c r="G653" s="32" t="s">
        <v>351</v>
      </c>
      <c r="H653" s="31"/>
      <c r="I653" s="31"/>
      <c r="J653" s="30"/>
      <c r="K653" s="30"/>
      <c r="L653" s="30"/>
      <c r="M653" s="29"/>
      <c r="N653" s="29"/>
      <c r="O653" s="28"/>
      <c r="P653" s="28"/>
    </row>
  </sheetData>
  <sheetProtection algorithmName="SHA-512" hashValue="vfXn5XXFclqdGobMffvmfe3Ir/RtoaAiyEmJ8y7sWGJcUIPut0wU/p7ZxlaHsf6UYModRLNngvD9DEdzYaD5OA==" saltValue="+lMd1d3Ck3wV2pnfEdFyQg==" spinCount="100000"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団体・企業用アジア・パラ申込書</vt:lpstr>
      <vt:lpstr>競技スケジュール26.6.29現在</vt:lpstr>
      <vt:lpstr>団体・企業用アジア・パラ申込書!Print_Area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tpnh1006</dc:creator>
  <cp:keywords/>
  <dc:description/>
  <cp:lastModifiedBy>aisai 250</cp:lastModifiedBy>
  <cp:revision/>
  <dcterms:created xsi:type="dcterms:W3CDTF">2014-12-26T05:06:50Z</dcterms:created>
  <dcterms:modified xsi:type="dcterms:W3CDTF">2026-06-30T08:43:12Z</dcterms:modified>
  <cp:category/>
  <cp:contentStatus/>
</cp:coreProperties>
</file>